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altamim.aj\Desktop\تحديث الدليل الزطني لإدارة المشاريع\الدليل الوطني لإدارة المشاريع - إدارة المخاطر - النموذج المحدث\"/>
    </mc:Choice>
  </mc:AlternateContent>
  <bookViews>
    <workbookView xWindow="0" yWindow="0" windowWidth="21570" windowHeight="8055"/>
  </bookViews>
  <sheets>
    <sheet name="Definition" sheetId="4" r:id="rId1"/>
    <sheet name="Project Risk Register" sheetId="1" r:id="rId2"/>
    <sheet name="Risk Rating Scheme, Risk Matrix" sheetId="3" r:id="rId3"/>
    <sheet name="Lookup Tables" sheetId="6" r:id="rId4"/>
    <sheet name="ADMIN" sheetId="5" state="hidden" r:id="rId5"/>
    <sheet name="Sheet2" sheetId="2" state="hidden" r:id="rId6"/>
  </sheets>
  <externalReferences>
    <externalReference r:id="rId7"/>
  </externalReferences>
  <definedNames>
    <definedName name="_xlnm._FilterDatabase" localSheetId="1" hidden="1">'Project Risk Register'!$A$1:$Z$13</definedName>
    <definedName name="Risk_Status">'Lookup Tables'!$B$3:$B$9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3" i="1" l="1"/>
  <c r="A392" i="1"/>
  <c r="A401" i="1"/>
  <c r="A410" i="1"/>
  <c r="A419" i="1" s="1"/>
  <c r="A428" i="1" s="1"/>
  <c r="A437" i="1" s="1"/>
  <c r="A446" i="1" s="1"/>
  <c r="A455" i="1" s="1"/>
  <c r="A464" i="1" s="1"/>
  <c r="A473" i="1" s="1"/>
  <c r="A482" i="1" s="1"/>
  <c r="A491" i="1" s="1"/>
  <c r="A500" i="1" s="1"/>
  <c r="A509" i="1" s="1"/>
  <c r="A518" i="1" s="1"/>
  <c r="A527" i="1" s="1"/>
  <c r="A536" i="1" s="1"/>
  <c r="A545" i="1" s="1"/>
  <c r="A554" i="1" s="1"/>
  <c r="A563" i="1" s="1"/>
  <c r="A572" i="1" s="1"/>
  <c r="A581" i="1" s="1"/>
  <c r="A590" i="1" s="1"/>
  <c r="A599" i="1" s="1"/>
  <c r="A608" i="1" s="1"/>
  <c r="A617" i="1" s="1"/>
  <c r="A626" i="1" s="1"/>
  <c r="A635" i="1" s="1"/>
  <c r="A644" i="1" s="1"/>
  <c r="A653" i="1" s="1"/>
  <c r="A662" i="1" s="1"/>
  <c r="A671" i="1" s="1"/>
  <c r="A680" i="1" s="1"/>
  <c r="A689" i="1" s="1"/>
  <c r="A698" i="1" s="1"/>
  <c r="A707" i="1" s="1"/>
  <c r="A716" i="1" s="1"/>
  <c r="A725" i="1" s="1"/>
  <c r="A734" i="1" s="1"/>
  <c r="A743" i="1" s="1"/>
  <c r="A752" i="1" s="1"/>
  <c r="A761" i="1" s="1"/>
  <c r="A770" i="1" s="1"/>
  <c r="A779" i="1" s="1"/>
  <c r="A788" i="1" s="1"/>
  <c r="A797" i="1" s="1"/>
  <c r="A806" i="1" s="1"/>
  <c r="A815" i="1" s="1"/>
  <c r="A824" i="1" s="1"/>
  <c r="A833" i="1" s="1"/>
  <c r="A167" i="1"/>
  <c r="A176" i="1" s="1"/>
  <c r="A185" i="1" s="1"/>
  <c r="A194" i="1" s="1"/>
  <c r="A203" i="1" s="1"/>
  <c r="A212" i="1" s="1"/>
  <c r="A221" i="1" s="1"/>
  <c r="A230" i="1" s="1"/>
  <c r="A239" i="1" s="1"/>
  <c r="A248" i="1" s="1"/>
  <c r="A257" i="1" s="1"/>
  <c r="A266" i="1" s="1"/>
  <c r="A275" i="1" s="1"/>
  <c r="A284" i="1" s="1"/>
  <c r="A293" i="1" s="1"/>
  <c r="A302" i="1" s="1"/>
  <c r="A311" i="1" s="1"/>
  <c r="A320" i="1" s="1"/>
  <c r="A329" i="1" s="1"/>
  <c r="A338" i="1" s="1"/>
  <c r="A347" i="1" s="1"/>
  <c r="A356" i="1" s="1"/>
  <c r="A365" i="1" s="1"/>
  <c r="A374" i="1" s="1"/>
  <c r="A131" i="1"/>
  <c r="A140" i="1" s="1"/>
  <c r="A149" i="1" s="1"/>
  <c r="A158" i="1" s="1"/>
  <c r="A95" i="1"/>
  <c r="A104" i="1"/>
  <c r="A113" i="1" s="1"/>
  <c r="A122" i="1" s="1"/>
  <c r="A68" i="1"/>
  <c r="A77" i="1" s="1"/>
  <c r="A86" i="1" s="1"/>
  <c r="A41" i="1"/>
  <c r="A50" i="1" s="1"/>
  <c r="A59" i="1" s="1"/>
  <c r="A23" i="1"/>
  <c r="A32" i="1" s="1"/>
  <c r="A14" i="1"/>
  <c r="N5" i="1" l="1"/>
  <c r="Y14" i="1"/>
  <c r="Y23" i="1"/>
  <c r="Y32" i="1"/>
  <c r="Y41" i="1"/>
  <c r="Y50" i="1"/>
  <c r="Y59" i="1"/>
  <c r="Y68" i="1"/>
  <c r="Y77" i="1"/>
  <c r="Y86" i="1"/>
  <c r="Y95" i="1"/>
  <c r="Y104" i="1"/>
  <c r="Y113" i="1"/>
  <c r="Y122" i="1"/>
  <c r="Y131" i="1"/>
  <c r="Y140" i="1"/>
  <c r="Y149" i="1"/>
  <c r="Y158" i="1"/>
  <c r="Y167" i="1"/>
  <c r="Y176" i="1"/>
  <c r="Y185" i="1"/>
  <c r="Y194" i="1"/>
  <c r="Y203" i="1"/>
  <c r="Y212" i="1"/>
  <c r="Y221" i="1"/>
  <c r="Y230" i="1"/>
  <c r="Y239" i="1"/>
  <c r="Y248" i="1"/>
  <c r="Y257" i="1"/>
  <c r="Y266" i="1"/>
  <c r="Y275" i="1"/>
  <c r="Y284" i="1"/>
  <c r="Y293" i="1"/>
  <c r="Y302" i="1"/>
  <c r="Y311" i="1"/>
  <c r="Y320" i="1"/>
  <c r="Y329" i="1"/>
  <c r="Y338" i="1"/>
  <c r="Y347" i="1"/>
  <c r="Y356" i="1"/>
  <c r="Y365" i="1"/>
  <c r="Y374" i="1"/>
  <c r="Y383" i="1"/>
  <c r="Y392" i="1"/>
  <c r="Y401" i="1"/>
  <c r="Y410" i="1"/>
  <c r="Y419" i="1"/>
  <c r="Y428" i="1"/>
  <c r="Y437" i="1"/>
  <c r="Y446" i="1"/>
  <c r="Y455" i="1"/>
  <c r="Y464" i="1"/>
  <c r="Y473" i="1"/>
  <c r="Y482" i="1"/>
  <c r="Y491" i="1"/>
  <c r="Y500" i="1"/>
  <c r="Y509" i="1"/>
  <c r="Y518" i="1"/>
  <c r="Y527" i="1"/>
  <c r="Y536" i="1"/>
  <c r="Y545" i="1"/>
  <c r="Y554" i="1"/>
  <c r="Y563" i="1"/>
  <c r="Y572" i="1"/>
  <c r="Y581" i="1"/>
  <c r="Y590" i="1"/>
  <c r="Y599" i="1"/>
  <c r="Y608" i="1"/>
  <c r="Y617" i="1"/>
  <c r="Y626" i="1"/>
  <c r="Y635" i="1"/>
  <c r="Y644" i="1"/>
  <c r="Y653" i="1"/>
  <c r="Y662" i="1"/>
  <c r="Y671" i="1"/>
  <c r="Y680" i="1"/>
  <c r="Y689" i="1"/>
  <c r="Y698" i="1"/>
  <c r="Y707" i="1"/>
  <c r="Y716" i="1"/>
  <c r="Y725" i="1"/>
  <c r="Y734" i="1"/>
  <c r="Y743" i="1"/>
  <c r="Y752" i="1"/>
  <c r="Y761" i="1"/>
  <c r="Y770" i="1"/>
  <c r="Y779" i="1"/>
  <c r="Y788" i="1"/>
  <c r="Y797" i="1"/>
  <c r="Y806" i="1"/>
  <c r="Y815" i="1"/>
  <c r="Y824" i="1"/>
  <c r="Y833" i="1"/>
  <c r="N824" i="1"/>
  <c r="N14" i="1"/>
  <c r="N23" i="1"/>
  <c r="N32" i="1"/>
  <c r="N41" i="1"/>
  <c r="N50" i="1"/>
  <c r="N59" i="1"/>
  <c r="N68" i="1"/>
  <c r="N77" i="1"/>
  <c r="N86" i="1"/>
  <c r="N95" i="1"/>
  <c r="N104" i="1"/>
  <c r="N113" i="1"/>
  <c r="N122" i="1"/>
  <c r="N131" i="1"/>
  <c r="N140" i="1"/>
  <c r="N149" i="1"/>
  <c r="N158" i="1"/>
  <c r="N167" i="1"/>
  <c r="N176" i="1"/>
  <c r="N185" i="1"/>
  <c r="N194" i="1"/>
  <c r="N203" i="1"/>
  <c r="N212" i="1"/>
  <c r="N221" i="1"/>
  <c r="N230" i="1"/>
  <c r="N239" i="1"/>
  <c r="N248" i="1"/>
  <c r="N257" i="1"/>
  <c r="N266" i="1"/>
  <c r="N275" i="1"/>
  <c r="N284" i="1"/>
  <c r="N293" i="1"/>
  <c r="N302" i="1"/>
  <c r="N311" i="1"/>
  <c r="N320" i="1"/>
  <c r="N329" i="1"/>
  <c r="N338" i="1"/>
  <c r="N347" i="1"/>
  <c r="N356" i="1"/>
  <c r="N365" i="1"/>
  <c r="N374" i="1"/>
  <c r="N383" i="1"/>
  <c r="N392" i="1"/>
  <c r="N401" i="1"/>
  <c r="N410" i="1"/>
  <c r="N419" i="1"/>
  <c r="N428" i="1"/>
  <c r="N437" i="1"/>
  <c r="N446" i="1"/>
  <c r="N455" i="1"/>
  <c r="N464" i="1"/>
  <c r="N473" i="1"/>
  <c r="N482" i="1"/>
  <c r="N491" i="1"/>
  <c r="N500" i="1"/>
  <c r="N509" i="1"/>
  <c r="N518" i="1"/>
  <c r="N527" i="1"/>
  <c r="N536" i="1"/>
  <c r="N545" i="1"/>
  <c r="N554" i="1"/>
  <c r="N563" i="1"/>
  <c r="N572" i="1"/>
  <c r="N581" i="1"/>
  <c r="N590" i="1"/>
  <c r="N599" i="1"/>
  <c r="N608" i="1"/>
  <c r="N617" i="1"/>
  <c r="N626" i="1"/>
  <c r="N635" i="1"/>
  <c r="N644" i="1"/>
  <c r="N653" i="1"/>
  <c r="N662" i="1"/>
  <c r="N671" i="1"/>
  <c r="N680" i="1"/>
  <c r="N689" i="1"/>
  <c r="N698" i="1"/>
  <c r="N707" i="1"/>
  <c r="N716" i="1"/>
  <c r="N725" i="1"/>
  <c r="N734" i="1"/>
  <c r="N743" i="1"/>
  <c r="N752" i="1"/>
  <c r="N761" i="1"/>
  <c r="N770" i="1"/>
  <c r="N779" i="1"/>
  <c r="N788" i="1"/>
  <c r="N797" i="1"/>
  <c r="N806" i="1"/>
  <c r="N815" i="1"/>
  <c r="N833" i="1"/>
  <c r="Y5" i="1"/>
  <c r="Z9" i="4" l="1"/>
  <c r="O9" i="4"/>
  <c r="Q8" i="2" l="1"/>
  <c r="Q7" i="2"/>
  <c r="Q6" i="2"/>
  <c r="Q5" i="2"/>
  <c r="Q4" i="2"/>
  <c r="Q3" i="2"/>
</calcChain>
</file>

<file path=xl/sharedStrings.xml><?xml version="1.0" encoding="utf-8"?>
<sst xmlns="http://schemas.openxmlformats.org/spreadsheetml/2006/main" count="4108" uniqueCount="261">
  <si>
    <t>Select</t>
  </si>
  <si>
    <t>Cost</t>
  </si>
  <si>
    <t>NIL</t>
  </si>
  <si>
    <t>Time</t>
  </si>
  <si>
    <t>Safety</t>
  </si>
  <si>
    <t>Quality</t>
  </si>
  <si>
    <t>Environmental</t>
  </si>
  <si>
    <t>Community</t>
  </si>
  <si>
    <t>Reputation</t>
  </si>
  <si>
    <t>Security</t>
  </si>
  <si>
    <t>Threat</t>
  </si>
  <si>
    <t>Opportunity</t>
  </si>
  <si>
    <t>Construction</t>
  </si>
  <si>
    <t>Contracts</t>
  </si>
  <si>
    <t>Documents Admin</t>
  </si>
  <si>
    <t>Engineering (Design)</t>
  </si>
  <si>
    <t>Engineering (Field)</t>
  </si>
  <si>
    <t>Environmental, Health &amp; Safety</t>
  </si>
  <si>
    <t>Finance</t>
  </si>
  <si>
    <t>GBU Operational Management</t>
  </si>
  <si>
    <t>Human Resources</t>
  </si>
  <si>
    <t>IS+T</t>
  </si>
  <si>
    <t>Labour and Industrial Relations</t>
  </si>
  <si>
    <t>Legal</t>
  </si>
  <si>
    <t>Owner</t>
  </si>
  <si>
    <t>Procurement</t>
  </si>
  <si>
    <t>Project Controls</t>
  </si>
  <si>
    <t>Project Management</t>
  </si>
  <si>
    <t>Start Up</t>
  </si>
  <si>
    <t>Subcontracts</t>
  </si>
  <si>
    <t>Sustainability</t>
  </si>
  <si>
    <t xml:space="preserve">Undefined </t>
  </si>
  <si>
    <t>A) SITE</t>
  </si>
  <si>
    <t>B) TECHNICAL</t>
  </si>
  <si>
    <t>C) RESOURCES-NON-MANUAL &amp; CRAFT LABOR</t>
  </si>
  <si>
    <t>D) RESOURCES-SUBCONTRACTORS</t>
  </si>
  <si>
    <t>E) RESOURCES-VENDORS OF PERMANENT EQUIPMENT/MATERIALS</t>
  </si>
  <si>
    <t>F) RESOURCES-CONSTRUCTION EQUIPMENT-PERMANENT EQUIPMENT</t>
  </si>
  <si>
    <t>G) NATURAL HAZARDS</t>
  </si>
  <si>
    <t>H) HUMAN-CAUSED HAZARDS</t>
  </si>
  <si>
    <t>I) GOVERNMENT</t>
  </si>
  <si>
    <t>J) CUSTOMER</t>
  </si>
  <si>
    <t>K) PARTNER</t>
  </si>
  <si>
    <t>Unapproved</t>
  </si>
  <si>
    <t>Approved</t>
  </si>
  <si>
    <t>Closed</t>
  </si>
  <si>
    <t>Impacted</t>
  </si>
  <si>
    <t>&lt;10%</t>
  </si>
  <si>
    <t>10%-30%</t>
  </si>
  <si>
    <t>30%-70%</t>
  </si>
  <si>
    <t>70%-90%</t>
  </si>
  <si>
    <t>&gt;90%</t>
  </si>
  <si>
    <t>Low</t>
  </si>
  <si>
    <t>Medium</t>
  </si>
  <si>
    <t>High</t>
  </si>
  <si>
    <t>Very High</t>
  </si>
  <si>
    <t>Very Low</t>
  </si>
  <si>
    <t>control</t>
  </si>
  <si>
    <t>Control</t>
  </si>
  <si>
    <t>Action</t>
  </si>
  <si>
    <t>Fallback</t>
  </si>
  <si>
    <t>A</t>
  </si>
  <si>
    <t>B</t>
  </si>
  <si>
    <t>C</t>
  </si>
  <si>
    <t>D</t>
  </si>
  <si>
    <t>E</t>
  </si>
  <si>
    <t>First aid or slight injury/illness requiring no treatment.</t>
  </si>
  <si>
    <t>Recordable, medical treatment, restricted work, temporary effect.</t>
  </si>
  <si>
    <t>Lost time injury/illness or permanent disability.</t>
  </si>
  <si>
    <t>Single fatality or permanent disability of less than 3 persons.</t>
  </si>
  <si>
    <t>Multiple fatalities.</t>
  </si>
  <si>
    <t>Defects in work identified.  Minor corrective action contained within operational role in that shift.  Insignificant impact, fully contained.  Minor productivity impact.</t>
  </si>
  <si>
    <t>Defective work identified.  Corrective action spanning multiple shifts required.  Minor schedule and cost impact.  Schedule recoverable.</t>
  </si>
  <si>
    <t>Systemic defective work produced &amp; identified prior to operational testing.  Multiple corrective actions required over many days. Moderate schedule impact or knock-on effect delaying subsequent work activity by a number of days &amp; up to $50k cost impact to business.</t>
  </si>
  <si>
    <t>Defective work not identified until operational testing.  Single corrective actions spanning multiple weeks.  Significant impact.  Risk of lost time incident in operational testing.   Multiple weeks delay to schedule and up to $1M cost impact to business.</t>
  </si>
  <si>
    <t>Systemic defective work produced &amp; not identified until operational testing.  Multiple corrective actions required spanning months.  Catastrophic impact, risk of employee fatality in operational testing.  Multiple months impact on schedule &amp; multi-$M cost impact to business.</t>
  </si>
  <si>
    <t>Insignificant impact; fully contained.</t>
  </si>
  <si>
    <t>Negligible short-term impact, confined on site, no regulatory exceedance.</t>
  </si>
  <si>
    <t>Moderate to significant impact confined on site, regulatory exceedance, or any off-site impact.</t>
  </si>
  <si>
    <t>Significant impact on or off-site, or potential enforcement action.</t>
  </si>
  <si>
    <t>Catastrophic impact, long- term liability, or irreversible damage.</t>
  </si>
  <si>
    <t>Little or no complaint(s) to site and/or regulator from abutters, local stakeholder groups, or local government.</t>
  </si>
  <si>
    <t>Minor complaint(s) from abutters, local stakeholder groups, or local government.</t>
  </si>
  <si>
    <t>Significant complaint(s) from abutters, local stakeholder groups, or local government.  Isolated, small-scale protest.</t>
  </si>
  <si>
    <t>Persistent complaints from community and national stakeholder groups or national government.  Large-scale protests.  Threat of legal action.</t>
  </si>
  <si>
    <t>Community/NGO legal action.  Significant concerns expressed by key international stakeholder groups or from more than one national government.  Sustained large-scale protests with injury or damages.</t>
  </si>
  <si>
    <t>No negative media coverage.  No disruptions in current operations.</t>
  </si>
  <si>
    <t>Local negative media coverage.  Some limits on current operations.</t>
  </si>
  <si>
    <t>Regional negative media coverage.  Disruptive impact on current operations.  Issue creates complications with customer relationship.</t>
  </si>
  <si>
    <t>Sustained negative regional or national media coverage.  Significant and/or sustained impact on project progress/current operations.  Issue creates significant customer conflict.</t>
  </si>
  <si>
    <t>A threat exists against the asset or a person.  A willful criminal act or condition resulting in no injuries, no project delays, or minimal loss or damage.  Normal management action required.</t>
  </si>
  <si>
    <t>A threat exists against the asset or a person.  A willful criminal act or condition resulting in minor injuries, minimal project delays, or some loss or damage.  Normal management action required.  Low level of external emergency service assistance may be required.</t>
  </si>
  <si>
    <t>A threat exists against the asset or a person.  A willful criminal act or condition resulting in non-life threatening injuries, some project delays, or loss or damage.  External emergency service assistance may be required.</t>
  </si>
  <si>
    <t>A threat exists against the asset or persons.  A willful criminal act or condition resulting in serious injury, severe project disruption, or major destruction.  External emergency service assistance is required.</t>
  </si>
  <si>
    <t>A threat exists against the asset or persons.  A willful criminal act or condition resulting in death or severe injury, severe project disruption, or major destruction.  Multiple external emergency services assistance is required.</t>
  </si>
  <si>
    <t>Likelihood</t>
  </si>
  <si>
    <t>Risk has an occurrence of less than 1% in the relevant industry.</t>
  </si>
  <si>
    <t>Risk is unlikely to occur on this project with current processes and procedures in place.</t>
  </si>
  <si>
    <t>Risk occurs often within the industry or Company.</t>
  </si>
  <si>
    <t>Risk has recently occurred on a similar project within the industry or Company.</t>
  </si>
  <si>
    <t>Risk is highly likely to occur on this project; potentially multiple times.</t>
  </si>
  <si>
    <t>(or) Probability</t>
  </si>
  <si>
    <t>&lt;= 10%</t>
  </si>
  <si>
    <t>&gt;10% to 30%</t>
  </si>
  <si>
    <t>&gt;30% to 70%</t>
  </si>
  <si>
    <t>&gt;70% to 90%</t>
  </si>
  <si>
    <t>&lt;10%1</t>
  </si>
  <si>
    <t>COST</t>
  </si>
  <si>
    <t>TIME</t>
  </si>
  <si>
    <t>PROBABILITY</t>
  </si>
  <si>
    <t>ALL OTHER IMPACTS</t>
  </si>
  <si>
    <t>10%-30%1</t>
  </si>
  <si>
    <t>30%-70%1</t>
  </si>
  <si>
    <t>70%-90%1</t>
  </si>
  <si>
    <t>Document Admin</t>
  </si>
  <si>
    <t>&gt;90%1</t>
  </si>
  <si>
    <t>&lt;10%2</t>
  </si>
  <si>
    <t>10%-30%2</t>
  </si>
  <si>
    <t>Environmental, Safety &amp; Health</t>
  </si>
  <si>
    <t>30%-70%2</t>
  </si>
  <si>
    <t>70%-90%2</t>
  </si>
  <si>
    <t>&gt;90%2</t>
  </si>
  <si>
    <t>&lt;10%3</t>
  </si>
  <si>
    <t>10%-30%3</t>
  </si>
  <si>
    <t>30%-70%3</t>
  </si>
  <si>
    <t>70%-90%3</t>
  </si>
  <si>
    <t>&gt;90%3</t>
  </si>
  <si>
    <t>&lt;10%4</t>
  </si>
  <si>
    <t>10%-30%4</t>
  </si>
  <si>
    <t>30%-70%4</t>
  </si>
  <si>
    <t>70%-90%4</t>
  </si>
  <si>
    <t>&gt;90%4</t>
  </si>
  <si>
    <t>Startup</t>
  </si>
  <si>
    <t>&lt;10%5</t>
  </si>
  <si>
    <t>10%-30%5</t>
  </si>
  <si>
    <t>30%-70%5</t>
  </si>
  <si>
    <t>Undefined</t>
  </si>
  <si>
    <t>70%-90%5</t>
  </si>
  <si>
    <t>&gt;90%5</t>
  </si>
  <si>
    <t>Select1</t>
  </si>
  <si>
    <t>Select2</t>
  </si>
  <si>
    <t>Select3</t>
  </si>
  <si>
    <t>Select4</t>
  </si>
  <si>
    <t>Select5</t>
  </si>
  <si>
    <t>&lt;10%NIL</t>
  </si>
  <si>
    <t>10%-30%NIL</t>
  </si>
  <si>
    <t>30%-70%NIL</t>
  </si>
  <si>
    <t>70%-90%NIL</t>
  </si>
  <si>
    <t>&gt;90%NIL</t>
  </si>
  <si>
    <t>RISK SOURCE</t>
  </si>
  <si>
    <t>OWNING FUNCTION</t>
  </si>
  <si>
    <t>ITEM</t>
  </si>
  <si>
    <t>RISK TITLE</t>
  </si>
  <si>
    <t>RISK OWNER</t>
  </si>
  <si>
    <t>CAUSE(S)</t>
  </si>
  <si>
    <t>RISK STATEMENT</t>
  </si>
  <si>
    <t>RISK TYPE</t>
  </si>
  <si>
    <t>RISK LEVEL</t>
  </si>
  <si>
    <t>CONSEQUENCES</t>
  </si>
  <si>
    <t>TREATMENT PLAN TITLE</t>
  </si>
  <si>
    <t>TREATMENT PLAN OWNER</t>
  </si>
  <si>
    <t>ACTIVITY OWNER</t>
  </si>
  <si>
    <t>ACTIVITY TYPE</t>
  </si>
  <si>
    <t>RISK STATUS</t>
  </si>
  <si>
    <t>Probability/ Likelihood</t>
  </si>
  <si>
    <t>RISK SOURCE(S)</t>
  </si>
  <si>
    <t>Contingency/ Fallback</t>
  </si>
  <si>
    <t>CONSEQUENCE(S)</t>
  </si>
  <si>
    <t xml:space="preserve"> RISK RANKING</t>
  </si>
  <si>
    <t>CURRENT</t>
  </si>
  <si>
    <t>RISK RANKING</t>
  </si>
  <si>
    <t>TARGET</t>
  </si>
  <si>
    <t>A) PROJECT</t>
  </si>
  <si>
    <t>B) SITE</t>
  </si>
  <si>
    <t xml:space="preserve">C) TECHNICAL </t>
  </si>
  <si>
    <t>H) NATURAL HAZARDS</t>
  </si>
  <si>
    <t>I) HUMAN-CAUSED HAZARDS</t>
  </si>
  <si>
    <t xml:space="preserve">J) GOVERNMENT </t>
  </si>
  <si>
    <t xml:space="preserve">K) CUSTOMER </t>
  </si>
  <si>
    <t>L) PARTNERSHIP</t>
  </si>
  <si>
    <t>D) RESOURCES: NON-MANUAL &amp; CRAFT LABOR</t>
  </si>
  <si>
    <t>E) RESOURCES: SUBCONTRACTORS</t>
  </si>
  <si>
    <t>F) RESOURCES: VENDORS OF PERMANENT EQPMT/MATRLS</t>
  </si>
  <si>
    <t>G) RESOURCES: CNSTRCTN EQPMT/NON-PERMANENT EQPMT</t>
  </si>
  <si>
    <t>Emerging</t>
  </si>
  <si>
    <t>Closed -  Disapproved</t>
  </si>
  <si>
    <t>Closed - Expired</t>
  </si>
  <si>
    <t>Closed - Trend/Issue</t>
  </si>
  <si>
    <t>Closed - Residual Risk</t>
  </si>
  <si>
    <t>Closed - Other</t>
  </si>
  <si>
    <t>Person responsible for a risk. They have the authority for the management of any risks assigned to them as approved by the Project Manager</t>
  </si>
  <si>
    <t>Events or circumstances which might give risk to risks; they are thus the drivers of the risk, and in the Treat stage they will be modified if possible to decrease the likelihood of a threat or increase the likelihood of an opportunity</t>
  </si>
  <si>
    <t>Summary / Description of the Treatment Plan</t>
  </si>
  <si>
    <t>The person responsible for completion, execution, management, and reporting of the treatment activities</t>
  </si>
  <si>
    <t>Title of the Treatment Activity – a Treatment Activity modifies the likelihood or consequences (or both) of a risk aimed toward successful achievement of project objectives</t>
  </si>
  <si>
    <t>The person responsible for completion and execution of the Activity</t>
  </si>
  <si>
    <t>Nil</t>
  </si>
  <si>
    <r>
      <t xml:space="preserve">Capture the current status of the risk:
</t>
    </r>
    <r>
      <rPr>
        <b/>
        <sz val="10"/>
        <color rgb="FF0070C0"/>
        <rFont val="Arial"/>
        <family val="2"/>
      </rPr>
      <t>Emerging:</t>
    </r>
    <r>
      <rPr>
        <sz val="10"/>
        <color rgb="FF0070C0"/>
        <rFont val="Arial"/>
        <family val="2"/>
      </rPr>
      <t xml:space="preserve"> Risk identified but not yet approved or disapproved
</t>
    </r>
    <r>
      <rPr>
        <b/>
        <sz val="10"/>
        <color rgb="FF0070C0"/>
        <rFont val="Arial"/>
        <family val="2"/>
      </rPr>
      <t>Approved:</t>
    </r>
    <r>
      <rPr>
        <sz val="10"/>
        <color rgb="FF0070C0"/>
        <rFont val="Arial"/>
        <family val="2"/>
      </rPr>
      <t xml:space="preserve"> Actively managed risk that has been approved by the Project Manager
</t>
    </r>
    <r>
      <rPr>
        <b/>
        <sz val="10"/>
        <color rgb="FF0070C0"/>
        <rFont val="Arial"/>
        <family val="2"/>
      </rPr>
      <t>Closed-Disapproved:</t>
    </r>
    <r>
      <rPr>
        <sz val="10"/>
        <color rgb="FF0070C0"/>
        <rFont val="Arial"/>
        <family val="2"/>
      </rPr>
      <t xml:space="preserve"> Rejected / irrelevant risk 
</t>
    </r>
    <r>
      <rPr>
        <b/>
        <sz val="10"/>
        <color rgb="FF0070C0"/>
        <rFont val="Arial"/>
        <family val="2"/>
      </rPr>
      <t xml:space="preserve">Closed-Expired: </t>
    </r>
    <r>
      <rPr>
        <sz val="10"/>
        <color rgb="FF0070C0"/>
        <rFont val="Arial"/>
        <family val="2"/>
      </rPr>
      <t xml:space="preserve">Last possible date of occurrence has past and the risk can no longer occur
</t>
    </r>
    <r>
      <rPr>
        <b/>
        <sz val="10"/>
        <color rgb="FF0070C0"/>
        <rFont val="Arial"/>
        <family val="2"/>
      </rPr>
      <t xml:space="preserve">Closed-Trend/Issue: </t>
    </r>
    <r>
      <rPr>
        <sz val="10"/>
        <color rgb="FF0070C0"/>
        <rFont val="Arial"/>
        <family val="2"/>
      </rPr>
      <t xml:space="preserve">Risk has occurred and is being managed in the Trend program or Issues Log
</t>
    </r>
    <r>
      <rPr>
        <b/>
        <sz val="10"/>
        <color rgb="FF0070C0"/>
        <rFont val="Arial"/>
        <family val="2"/>
      </rPr>
      <t>Closed-Residual Risk:</t>
    </r>
    <r>
      <rPr>
        <sz val="10"/>
        <color rgb="FF0070C0"/>
        <rFont val="Arial"/>
        <family val="2"/>
      </rPr>
      <t xml:space="preserve"> The risk has been closed, but there is residual/remnant risk remaining that has been identified in a new risk.  
</t>
    </r>
    <r>
      <rPr>
        <b/>
        <sz val="10"/>
        <color rgb="FF0070C0"/>
        <rFont val="Arial"/>
        <family val="2"/>
      </rPr>
      <t>Closed-Other:</t>
    </r>
    <r>
      <rPr>
        <sz val="10"/>
        <color rgb="FF0070C0"/>
        <rFont val="Arial"/>
        <family val="2"/>
      </rPr>
      <t xml:space="preserve"> Risk was closed for a reason not available in the drop down list, explain why the risk was closed in ‘Risk Closure Rationale’ field
The risk status defaults to </t>
    </r>
    <r>
      <rPr>
        <b/>
        <i/>
        <sz val="10"/>
        <color rgb="FF0070C0"/>
        <rFont val="Arial"/>
        <family val="2"/>
      </rPr>
      <t>‘Emerging’</t>
    </r>
    <r>
      <rPr>
        <sz val="10"/>
        <color rgb="FF0070C0"/>
        <rFont val="Arial"/>
        <family val="2"/>
      </rPr>
      <t xml:space="preserve"> until the Project Manager approves the risk. The risk status should be set to </t>
    </r>
    <r>
      <rPr>
        <b/>
        <i/>
        <sz val="10"/>
        <color rgb="FF0070C0"/>
        <rFont val="Arial"/>
        <family val="2"/>
      </rPr>
      <t>‘Closed – Disapproved’</t>
    </r>
    <r>
      <rPr>
        <sz val="10"/>
        <color rgb="FF0070C0"/>
        <rFont val="Arial"/>
        <family val="2"/>
      </rPr>
      <t xml:space="preserve"> if the Project Manager does not approve the risk
</t>
    </r>
  </si>
  <si>
    <r>
      <t xml:space="preserve">Choose from:
</t>
    </r>
    <r>
      <rPr>
        <b/>
        <sz val="10"/>
        <color rgb="FF0070C0"/>
        <rFont val="Arial"/>
        <family val="2"/>
      </rPr>
      <t>Action:</t>
    </r>
    <r>
      <rPr>
        <sz val="10"/>
        <color rgb="FF0070C0"/>
        <rFont val="Arial"/>
        <family val="2"/>
      </rPr>
      <t xml:space="preserve"> One-time or limited duration steps taken to treat a threat in order to reduce its likelihood and/or consequences; for an opportunity, the objective is to exploit/share/enhance the positive outcome of the project
</t>
    </r>
    <r>
      <rPr>
        <b/>
        <sz val="10"/>
        <color rgb="FF0070C0"/>
        <rFont val="Arial"/>
        <family val="2"/>
      </rPr>
      <t>Control:</t>
    </r>
    <r>
      <rPr>
        <sz val="10"/>
        <color rgb="FF0070C0"/>
        <rFont val="Arial"/>
        <family val="2"/>
      </rPr>
      <t xml:space="preserve"> Repetitive activity that is implemented to prevent or detect non-conformance to the desired result; this includes execution of any process, procedure, routine check, device, or practice that has a modifying effect
</t>
    </r>
    <r>
      <rPr>
        <b/>
        <sz val="10"/>
        <color rgb="FF0070C0"/>
        <rFont val="Arial"/>
        <family val="2"/>
      </rPr>
      <t>Contingency Plan</t>
    </r>
    <r>
      <rPr>
        <sz val="10"/>
        <color rgb="FF0070C0"/>
        <rFont val="Arial"/>
        <family val="2"/>
      </rPr>
      <t xml:space="preserve">: composed of Actions or Controls to take place after / when the risk event has occurred.  
</t>
    </r>
    <r>
      <rPr>
        <b/>
        <sz val="10"/>
        <color rgb="FF0070C0"/>
        <rFont val="Arial"/>
        <family val="2"/>
      </rPr>
      <t>Fallback Plan;</t>
    </r>
    <r>
      <rPr>
        <sz val="10"/>
        <color rgb="FF0070C0"/>
        <rFont val="Arial"/>
        <family val="2"/>
      </rPr>
      <t xml:space="preserve"> implemented if the Contingency Plan proves to be ineffective or fails.
</t>
    </r>
  </si>
  <si>
    <t>CURRENT*</t>
  </si>
  <si>
    <t>TARGET**</t>
  </si>
  <si>
    <r>
      <t xml:space="preserve">*Current:
</t>
    </r>
    <r>
      <rPr>
        <sz val="11"/>
        <color theme="1"/>
        <rFont val="Arial"/>
        <family val="2"/>
      </rPr>
      <t>Record today’s current risk level, reflecting Treatment Plan progress against relevant project consequence dimensions, e.g. Cost, Time, Safety, Reputation</t>
    </r>
  </si>
  <si>
    <r>
      <t>**</t>
    </r>
    <r>
      <rPr>
        <b/>
        <sz val="11"/>
        <color theme="1"/>
        <rFont val="Arial"/>
        <family val="2"/>
      </rPr>
      <t>Target:</t>
    </r>
    <r>
      <rPr>
        <sz val="11"/>
        <color theme="1"/>
        <rFont val="Arial"/>
        <family val="2"/>
      </rPr>
      <t xml:space="preserve">
Record the anticipated risk level expected after completion of Treatment Plan actions against the relevant project consequence dimensions, e.g. Cost, Time, Safety, Reputation</t>
    </r>
  </si>
  <si>
    <t>10% to 30%</t>
  </si>
  <si>
    <t>30% to 70%</t>
  </si>
  <si>
    <t>70% to 90%</t>
  </si>
  <si>
    <t>Identify which functional area has ultimate responsibility for the risk, e.g. Engineering, Design, Construction, HS&amp;E, Contracts, Legal, IS&amp;T</t>
  </si>
  <si>
    <t>Project-Specific
e.g. &lt; 1% of budget</t>
  </si>
  <si>
    <t>Project-Specific
e.g. 1-5% of budget</t>
  </si>
  <si>
    <t>Project-Specific
e.g. 5-10% of budget</t>
  </si>
  <si>
    <t>Project-Specific
e.g. 10-25% of budget</t>
  </si>
  <si>
    <t>Project-Specific
e.g. &gt; 25% of budget</t>
  </si>
  <si>
    <t>Project-Specific
e.g. &lt; 1 month delay</t>
  </si>
  <si>
    <t>Project-Specific
e.g. 1-3 months delay</t>
  </si>
  <si>
    <t>Project-Specific
e.g. 3 - 6 months delay</t>
  </si>
  <si>
    <t>Project-Specific
e.g. 6 - 12 months delay</t>
  </si>
  <si>
    <t>Project-Specific
e.g. &gt; 12 months delay</t>
  </si>
  <si>
    <t>A potential risk outcome that could affect the attainment of a project’s objectives; this is a free-text description and the affected consequence dimension should be listed. Best practice would  consider the following consequence dimensions: Cost, Time, Safety, Quality, Environmental, Community, Reputation, and Security</t>
  </si>
  <si>
    <t>Where the risk originated from</t>
  </si>
  <si>
    <r>
      <t xml:space="preserve">Describes the uncertain risk event, its major causes, and key outcome consequences
</t>
    </r>
    <r>
      <rPr>
        <i/>
        <sz val="10"/>
        <color rgb="FF0070C0"/>
        <rFont val="Arial"/>
        <family val="2"/>
      </rPr>
      <t xml:space="preserve">Example: A shortage of skilled labor due to multiple similar construction projects running concurrently results in a cost increase up to SAR150M and a 17-month project delay.
</t>
    </r>
  </si>
  <si>
    <r>
      <rPr>
        <b/>
        <sz val="11"/>
        <color theme="1"/>
        <rFont val="Arial"/>
        <family val="2"/>
      </rPr>
      <t>Additional Information:</t>
    </r>
    <r>
      <rPr>
        <sz val="11"/>
        <color theme="1"/>
        <rFont val="Arial"/>
        <family val="2"/>
      </rPr>
      <t xml:space="preserve">
It is common for projects to keep “current” and “target” estimates of likelihood and consequences.  Different people use the terms differently, though, so it is important for their intended use on the project to be clearly defined in the project’s Risk Management Plan (RMP).  Is the intention that the “current” values change as treatment actions are successfully completed, and as controls are put in place and proved to be effective?  Or is it left unchanged, to record the levels pre-treatment?  Is the “target” estimate the estimate of the likelihood and consequence levels once the planned treatment activities are complete, or is the “target” a desired future state, whether or not the treatment plan is expected to achieve it?  The former approach is recommended in each case: “current” changes as treatment activities are successfully completed, and the “target” reflects the expected outcome of the approved treatment plan upon successful completion</t>
    </r>
  </si>
  <si>
    <t>Cost (SAR millions)</t>
  </si>
  <si>
    <t>Time (Weeks)</t>
  </si>
  <si>
    <t>&lt; 1.0</t>
  </si>
  <si>
    <t>1.0 - 2.5</t>
  </si>
  <si>
    <t>2.5 - 5.0</t>
  </si>
  <si>
    <t>5.0 - 10.0</t>
  </si>
  <si>
    <t>&gt; 10.0</t>
  </si>
  <si>
    <t>&lt; 1</t>
  </si>
  <si>
    <t>1 to 2</t>
  </si>
  <si>
    <t>2 to 4</t>
  </si>
  <si>
    <t>4 to 8</t>
  </si>
  <si>
    <t>&gt; 8</t>
  </si>
  <si>
    <r>
      <t xml:space="preserve">Unique summary or description of the Risk.  It is composed of the risk event (something which may or may not happen) and key causes (the drivers of the risk).
</t>
    </r>
    <r>
      <rPr>
        <i/>
        <sz val="10"/>
        <color rgb="FF0070C0"/>
        <rFont val="Arial"/>
        <family val="2"/>
      </rPr>
      <t>For example: ‘Shortage of skilled labor due to multiple construction projects running concurrently.’</t>
    </r>
    <r>
      <rPr>
        <sz val="10"/>
        <color rgb="FF0070C0"/>
        <rFont val="Arial"/>
        <family val="2"/>
      </rPr>
      <t xml:space="preserve">
</t>
    </r>
  </si>
  <si>
    <t>Closed-Expired</t>
  </si>
  <si>
    <t>Risk Status</t>
  </si>
  <si>
    <t>Closed-Trend/Issue</t>
  </si>
  <si>
    <t>Closed-Residual Risk</t>
  </si>
  <si>
    <t>Closed-Other</t>
  </si>
  <si>
    <t>Closed-Disapproved</t>
  </si>
  <si>
    <t>These are example impact categories for cost and schedule</t>
  </si>
  <si>
    <r>
      <t xml:space="preserve">Your Cost and Time Dimensions:
</t>
    </r>
    <r>
      <rPr>
        <i/>
        <sz val="11"/>
        <color theme="1"/>
        <rFont val="Arial"/>
        <family val="2"/>
      </rPr>
      <t>Note what the cost and time dimension scales are for categories A - E:</t>
    </r>
  </si>
  <si>
    <t>Risk Matrix</t>
  </si>
  <si>
    <t>Impact
Category</t>
  </si>
  <si>
    <t>A
Rare</t>
  </si>
  <si>
    <t>B
Unlikely</t>
  </si>
  <si>
    <t>C
Possible</t>
  </si>
  <si>
    <t>D
Likely</t>
  </si>
  <si>
    <t>E
Almost Certain</t>
  </si>
  <si>
    <t>Risk Likelihood Categories</t>
  </si>
  <si>
    <t>Risk Impact Categories</t>
  </si>
  <si>
    <t>A
Very Low</t>
  </si>
  <si>
    <t>B
 Low</t>
  </si>
  <si>
    <t>C
Medium</t>
  </si>
  <si>
    <t>D
High</t>
  </si>
  <si>
    <t>E
Very High</t>
  </si>
  <si>
    <t>Influential national or international negative media coverage.  Significant impact on project delivery for months.  Customer publicly states dissatisfaction with contractor.  Significant legal action.</t>
  </si>
  <si>
    <t>Risk Rating Scheme</t>
  </si>
  <si>
    <t>Project Risk Register Template</t>
  </si>
  <si>
    <t>RISK MANAGEMENT INTERVENTION (ACTIVITY)</t>
  </si>
  <si>
    <t>Probability / Likelihood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</si>
</sst>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8"/>
      <color theme="1"/>
      <name val="Calibri"/>
      <family val="2"/>
      <scheme val="minor"/>
    </font>
    <font>
      <sz val="10"/>
      <color theme="1"/>
      <name val="Calibri"/>
      <family val="2"/>
      <scheme val="minor"/>
    </font>
    <font>
      <sz val="8"/>
      <color theme="1"/>
      <name val="Arial"/>
      <family val="2"/>
    </font>
    <font>
      <sz val="11"/>
      <color theme="1"/>
      <name val="Arial"/>
      <family val="2"/>
    </font>
    <font>
      <b/>
      <sz val="11"/>
      <color theme="1"/>
      <name val="Arial"/>
      <family val="2"/>
    </font>
    <font>
      <b/>
      <sz val="11"/>
      <color theme="0"/>
      <name val="Arial"/>
      <family val="2"/>
    </font>
    <font>
      <b/>
      <sz val="10.5"/>
      <color theme="0"/>
      <name val="Arial"/>
      <family val="2"/>
    </font>
    <font>
      <sz val="10.5"/>
      <color theme="1"/>
      <name val="Arial"/>
      <family val="2"/>
    </font>
    <font>
      <b/>
      <sz val="10.5"/>
      <color theme="1"/>
      <name val="Arial"/>
      <family val="2"/>
    </font>
    <font>
      <sz val="10"/>
      <color theme="1"/>
      <name val="Arial"/>
      <family val="2"/>
    </font>
    <font>
      <b/>
      <sz val="10"/>
      <color theme="1"/>
      <name val="Arial"/>
      <family val="2"/>
    </font>
    <font>
      <b/>
      <sz val="18"/>
      <color theme="1"/>
      <name val="Arial"/>
      <family val="2"/>
    </font>
    <font>
      <b/>
      <sz val="10"/>
      <color theme="0"/>
      <name val="Arial"/>
      <family val="2"/>
    </font>
    <font>
      <sz val="10"/>
      <color rgb="FF0070C0"/>
      <name val="Arial"/>
      <family val="2"/>
    </font>
    <font>
      <i/>
      <sz val="10"/>
      <color rgb="FF0070C0"/>
      <name val="Arial"/>
      <family val="2"/>
    </font>
    <font>
      <b/>
      <sz val="10"/>
      <color rgb="FF0070C0"/>
      <name val="Arial"/>
      <family val="2"/>
    </font>
    <font>
      <b/>
      <i/>
      <sz val="10"/>
      <color rgb="FF0070C0"/>
      <name val="Arial"/>
      <family val="2"/>
    </font>
    <font>
      <i/>
      <sz val="11"/>
      <color theme="1"/>
      <name val="Arial"/>
      <family val="2"/>
    </font>
    <font>
      <sz val="9"/>
      <color theme="1"/>
      <name val="Arial"/>
      <family val="2"/>
    </font>
    <font>
      <b/>
      <sz val="14"/>
      <color theme="1"/>
      <name val="Calibri"/>
      <family val="2"/>
      <scheme val="minor"/>
    </font>
    <font>
      <b/>
      <sz val="12"/>
      <color theme="1"/>
      <name val="Arial"/>
      <family val="2"/>
    </font>
    <font>
      <b/>
      <sz val="14"/>
      <color theme="1"/>
      <name val="Arial"/>
      <family val="2"/>
    </font>
    <font>
      <b/>
      <sz val="20"/>
      <color theme="1"/>
      <name val="Arial"/>
      <family val="2"/>
    </font>
    <font>
      <b/>
      <sz val="16"/>
      <color theme="1"/>
      <name val="Arial"/>
      <family val="2"/>
    </font>
    <font>
      <sz val="12"/>
      <color theme="1"/>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95B3D7"/>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s>
  <cellStyleXfs count="2">
    <xf numFmtId="0" fontId="0" fillId="0" borderId="0"/>
    <xf numFmtId="0" fontId="4" fillId="0" borderId="0"/>
  </cellStyleXfs>
  <cellXfs count="254">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Border="1" applyAlignment="1" applyProtection="1">
      <alignment vertical="center"/>
    </xf>
    <xf numFmtId="0" fontId="4" fillId="3" borderId="0" xfId="0" applyFont="1" applyFill="1" applyBorder="1" applyAlignment="1" applyProtection="1">
      <alignment vertical="center"/>
    </xf>
    <xf numFmtId="0" fontId="4" fillId="0" borderId="0" xfId="0" applyFont="1" applyBorder="1" applyAlignment="1" applyProtection="1">
      <alignment horizontal="left" vertical="center"/>
      <protection locked="0"/>
    </xf>
    <xf numFmtId="0" fontId="8" fillId="0" borderId="14" xfId="0" applyFont="1" applyBorder="1" applyAlignment="1" applyProtection="1">
      <alignment horizontal="center" vertical="center" wrapText="1"/>
      <protection locked="0"/>
    </xf>
    <xf numFmtId="0" fontId="8" fillId="0" borderId="14" xfId="0" applyFont="1" applyBorder="1" applyAlignment="1" applyProtection="1">
      <alignment vertical="center" wrapText="1"/>
      <protection locked="0"/>
    </xf>
    <xf numFmtId="0" fontId="8" fillId="0" borderId="14" xfId="0" applyFont="1" applyBorder="1" applyAlignment="1" applyProtection="1">
      <alignment horizontal="left" vertical="center" wrapText="1"/>
      <protection locked="0"/>
    </xf>
    <xf numFmtId="0" fontId="8" fillId="3" borderId="14" xfId="0" applyFont="1" applyFill="1" applyBorder="1" applyAlignment="1" applyProtection="1">
      <alignment vertical="center" wrapText="1"/>
    </xf>
    <xf numFmtId="0" fontId="6" fillId="6" borderId="15" xfId="0" applyFont="1" applyFill="1" applyBorder="1" applyAlignment="1" applyProtection="1">
      <alignment vertical="center" wrapText="1"/>
      <protection hidden="1"/>
    </xf>
    <xf numFmtId="0" fontId="4" fillId="0" borderId="15" xfId="0" applyFont="1" applyBorder="1" applyAlignment="1" applyProtection="1">
      <alignment vertical="center" wrapText="1"/>
      <protection hidden="1"/>
    </xf>
    <xf numFmtId="0" fontId="4" fillId="0" borderId="0" xfId="0" applyFont="1" applyAlignment="1" applyProtection="1">
      <alignment vertical="center"/>
      <protection hidden="1"/>
    </xf>
    <xf numFmtId="0" fontId="4" fillId="0" borderId="0" xfId="0" applyFont="1" applyAlignment="1">
      <alignment vertical="center"/>
    </xf>
    <xf numFmtId="0" fontId="4" fillId="0" borderId="14" xfId="0" applyFont="1" applyBorder="1" applyAlignment="1" applyProtection="1">
      <alignment vertical="center"/>
      <protection hidden="1"/>
    </xf>
    <xf numFmtId="0" fontId="6" fillId="6" borderId="14" xfId="0" applyFont="1" applyFill="1" applyBorder="1" applyAlignment="1" applyProtection="1">
      <alignment vertical="center" wrapText="1"/>
      <protection hidden="1"/>
    </xf>
    <xf numFmtId="0" fontId="6" fillId="6" borderId="14" xfId="0" applyFont="1" applyFill="1" applyBorder="1" applyAlignment="1" applyProtection="1">
      <alignment vertical="center"/>
      <protection hidden="1"/>
    </xf>
    <xf numFmtId="0" fontId="6" fillId="6" borderId="0" xfId="0" applyFont="1" applyFill="1" applyAlignment="1" applyProtection="1">
      <alignment vertical="center"/>
      <protection hidden="1"/>
    </xf>
    <xf numFmtId="0" fontId="4" fillId="0" borderId="0" xfId="0" applyFont="1" applyAlignment="1" applyProtection="1">
      <alignment horizontal="left" vertical="center"/>
      <protection hidden="1"/>
    </xf>
    <xf numFmtId="0" fontId="4" fillId="0" borderId="14" xfId="0" applyFont="1" applyBorder="1" applyAlignment="1" applyProtection="1">
      <alignment horizontal="center" vertical="center"/>
      <protection hidden="1"/>
    </xf>
    <xf numFmtId="0" fontId="4" fillId="0" borderId="14"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4" fillId="0" borderId="0" xfId="0" applyFont="1" applyAlignment="1" applyProtection="1">
      <alignment vertical="center"/>
    </xf>
    <xf numFmtId="0" fontId="4" fillId="0" borderId="0" xfId="0" applyFont="1" applyAlignment="1" applyProtection="1">
      <alignment vertical="center" wrapText="1"/>
    </xf>
    <xf numFmtId="0" fontId="4" fillId="2" borderId="0" xfId="0" applyFont="1" applyFill="1" applyAlignment="1">
      <alignment vertical="center"/>
    </xf>
    <xf numFmtId="0" fontId="6" fillId="6" borderId="16" xfId="0" applyFont="1" applyFill="1" applyBorder="1" applyAlignment="1" applyProtection="1">
      <alignment horizontal="center" vertical="center" wrapText="1"/>
      <protection hidden="1"/>
    </xf>
    <xf numFmtId="0" fontId="6" fillId="6" borderId="14" xfId="0" applyFont="1" applyFill="1" applyBorder="1" applyAlignment="1" applyProtection="1">
      <alignment horizontal="center" vertical="center" wrapText="1"/>
      <protection hidden="1"/>
    </xf>
    <xf numFmtId="0" fontId="4" fillId="0" borderId="16" xfId="0" applyFont="1" applyBorder="1" applyAlignment="1" applyProtection="1">
      <alignment horizontal="center" vertical="center"/>
      <protection hidden="1"/>
    </xf>
    <xf numFmtId="0" fontId="8" fillId="0" borderId="19" xfId="0" applyFont="1" applyBorder="1" applyAlignment="1" applyProtection="1">
      <alignment horizontal="center" vertical="center" wrapText="1"/>
      <protection locked="0"/>
    </xf>
    <xf numFmtId="0" fontId="4" fillId="0" borderId="0" xfId="0" applyFont="1" applyFill="1" applyAlignment="1" applyProtection="1">
      <alignment horizontal="left" vertical="center"/>
      <protection hidden="1"/>
    </xf>
    <xf numFmtId="0" fontId="4" fillId="0" borderId="0" xfId="0" applyFont="1" applyFill="1" applyAlignment="1" applyProtection="1">
      <alignment vertical="center"/>
      <protection hidden="1"/>
    </xf>
    <xf numFmtId="0" fontId="8" fillId="0" borderId="17" xfId="0" applyFont="1" applyBorder="1" applyAlignment="1" applyProtection="1">
      <alignment horizontal="center" vertical="center" wrapText="1"/>
      <protection locked="0"/>
    </xf>
    <xf numFmtId="0" fontId="4" fillId="0" borderId="0" xfId="0" applyFont="1" applyFill="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0" xfId="0" applyFont="1" applyBorder="1" applyAlignment="1" applyProtection="1">
      <alignment vertical="center"/>
    </xf>
    <xf numFmtId="0" fontId="9" fillId="0" borderId="14" xfId="0" applyFont="1" applyBorder="1" applyAlignment="1" applyProtection="1">
      <alignment horizontal="center" vertical="center" wrapText="1"/>
      <protection locked="0"/>
    </xf>
    <xf numFmtId="0" fontId="5" fillId="0" borderId="0" xfId="0" applyFont="1" applyFill="1" applyAlignment="1">
      <alignment vertical="center"/>
    </xf>
    <xf numFmtId="0" fontId="5" fillId="0" borderId="0" xfId="0" applyFont="1" applyAlignment="1">
      <alignment vertical="center"/>
    </xf>
    <xf numFmtId="0" fontId="8" fillId="0" borderId="19" xfId="0" applyFont="1" applyFill="1" applyBorder="1" applyAlignment="1" applyProtection="1">
      <alignment vertical="center" wrapText="1"/>
      <protection locked="0"/>
    </xf>
    <xf numFmtId="0" fontId="9" fillId="0" borderId="19" xfId="0" applyFont="1" applyBorder="1" applyAlignment="1" applyProtection="1">
      <alignment horizontal="center" vertical="center" wrapText="1"/>
      <protection locked="0"/>
    </xf>
    <xf numFmtId="0" fontId="8" fillId="0" borderId="19" xfId="0" applyFont="1" applyBorder="1" applyAlignment="1" applyProtection="1">
      <alignment vertical="center" wrapText="1"/>
      <protection locked="0"/>
    </xf>
    <xf numFmtId="0" fontId="8" fillId="0" borderId="19" xfId="0" applyFont="1" applyBorder="1" applyAlignment="1" applyProtection="1">
      <alignment horizontal="left" vertical="center" wrapText="1"/>
      <protection locked="0"/>
    </xf>
    <xf numFmtId="0" fontId="8" fillId="0" borderId="23" xfId="0" applyFont="1" applyFill="1" applyBorder="1" applyAlignment="1" applyProtection="1">
      <alignment vertical="center" wrapText="1"/>
      <protection locked="0"/>
    </xf>
    <xf numFmtId="0" fontId="9" fillId="0" borderId="23" xfId="0" applyFont="1" applyBorder="1" applyAlignment="1" applyProtection="1">
      <alignment horizontal="center" vertical="center" wrapText="1"/>
      <protection locked="0"/>
    </xf>
    <xf numFmtId="0" fontId="8" fillId="0" borderId="23" xfId="0" applyFont="1" applyBorder="1" applyAlignment="1" applyProtection="1">
      <alignment vertical="center" wrapText="1"/>
      <protection locked="0"/>
    </xf>
    <xf numFmtId="0" fontId="8" fillId="0" borderId="23" xfId="0" applyFont="1" applyBorder="1" applyAlignment="1" applyProtection="1">
      <alignment horizontal="left" vertical="center" wrapText="1"/>
      <protection locked="0"/>
    </xf>
    <xf numFmtId="0" fontId="8" fillId="3" borderId="31" xfId="0" applyFont="1" applyFill="1" applyBorder="1" applyAlignment="1" applyProtection="1">
      <alignment vertical="center" wrapText="1"/>
    </xf>
    <xf numFmtId="0" fontId="8" fillId="0" borderId="31"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8" fillId="0" borderId="31" xfId="0" applyFont="1" applyBorder="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0" fontId="8" fillId="3" borderId="17" xfId="0" applyFont="1" applyFill="1" applyBorder="1" applyAlignment="1" applyProtection="1">
      <alignment vertical="center" wrapText="1"/>
    </xf>
    <xf numFmtId="0" fontId="8" fillId="0" borderId="17" xfId="0" applyFont="1" applyBorder="1" applyAlignment="1" applyProtection="1">
      <alignment vertical="center" wrapText="1"/>
      <protection locked="0"/>
    </xf>
    <xf numFmtId="0" fontId="8" fillId="0" borderId="17" xfId="0" applyFont="1" applyBorder="1" applyAlignment="1" applyProtection="1">
      <alignment horizontal="left" vertical="center" wrapText="1"/>
      <protection locked="0"/>
    </xf>
    <xf numFmtId="0" fontId="4" fillId="0" borderId="0" xfId="0" applyFont="1" applyBorder="1" applyAlignment="1">
      <alignment vertical="center"/>
    </xf>
    <xf numFmtId="0" fontId="4" fillId="0" borderId="0" xfId="1"/>
    <xf numFmtId="0" fontId="10" fillId="0" borderId="0" xfId="1" applyFont="1"/>
    <xf numFmtId="0" fontId="12" fillId="0" borderId="0" xfId="1" applyFont="1"/>
    <xf numFmtId="0" fontId="10" fillId="0" borderId="0" xfId="0" applyFont="1" applyAlignment="1">
      <alignment vertical="center"/>
    </xf>
    <xf numFmtId="0" fontId="13" fillId="6" borderId="17"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0" fillId="0" borderId="23" xfId="0" applyFont="1" applyFill="1" applyBorder="1" applyAlignment="1" applyProtection="1">
      <alignment vertical="center" wrapText="1"/>
      <protection locked="0"/>
    </xf>
    <xf numFmtId="0" fontId="11" fillId="0" borderId="23" xfId="0" applyFont="1" applyBorder="1" applyAlignment="1" applyProtection="1">
      <alignment horizontal="center" vertical="center" wrapText="1"/>
      <protection locked="0"/>
    </xf>
    <xf numFmtId="0" fontId="10" fillId="3" borderId="14" xfId="0" applyFont="1" applyFill="1" applyBorder="1" applyAlignment="1" applyProtection="1">
      <alignment vertical="center" wrapText="1"/>
    </xf>
    <xf numFmtId="0" fontId="10" fillId="0" borderId="14" xfId="0" applyFont="1" applyBorder="1" applyAlignment="1" applyProtection="1">
      <alignment vertical="center" wrapText="1"/>
      <protection locked="0"/>
    </xf>
    <xf numFmtId="0" fontId="11" fillId="0" borderId="14" xfId="0" applyFont="1" applyBorder="1" applyAlignment="1" applyProtection="1">
      <alignment horizontal="center" vertical="center" wrapText="1"/>
      <protection locked="0"/>
    </xf>
    <xf numFmtId="0" fontId="10" fillId="3" borderId="31" xfId="0" applyFont="1" applyFill="1" applyBorder="1" applyAlignment="1" applyProtection="1">
      <alignment vertical="center" wrapText="1"/>
    </xf>
    <xf numFmtId="0" fontId="10" fillId="0" borderId="31" xfId="0" applyFont="1" applyBorder="1" applyAlignment="1" applyProtection="1">
      <alignment vertical="center" wrapText="1"/>
      <protection locked="0"/>
    </xf>
    <xf numFmtId="0" fontId="11" fillId="0" borderId="31" xfId="0" applyFont="1" applyBorder="1" applyAlignment="1" applyProtection="1">
      <alignment horizontal="center" vertical="center" wrapText="1"/>
      <protection locked="0"/>
    </xf>
    <xf numFmtId="0" fontId="5" fillId="0" borderId="14" xfId="1" applyFont="1" applyBorder="1" applyAlignment="1">
      <alignment horizontal="center"/>
    </xf>
    <xf numFmtId="0" fontId="4" fillId="0" borderId="14" xfId="1" applyBorder="1" applyAlignment="1">
      <alignment horizontal="center" vertical="center"/>
    </xf>
    <xf numFmtId="0" fontId="14" fillId="0" borderId="2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3" fillId="6" borderId="14"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7" fillId="6" borderId="14"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protection locked="0"/>
    </xf>
    <xf numFmtId="0" fontId="7" fillId="6" borderId="17" xfId="0" applyFont="1" applyFill="1" applyBorder="1" applyAlignment="1" applyProtection="1">
      <alignment horizontal="center" vertical="center"/>
    </xf>
    <xf numFmtId="0" fontId="4" fillId="0" borderId="14" xfId="1" applyFont="1" applyBorder="1" applyAlignment="1">
      <alignment horizontal="center"/>
    </xf>
    <xf numFmtId="0" fontId="5" fillId="0" borderId="0" xfId="1" applyFont="1" applyBorder="1" applyAlignment="1">
      <alignment horizontal="center"/>
    </xf>
    <xf numFmtId="0" fontId="4" fillId="0" borderId="0" xfId="1" applyFont="1" applyBorder="1" applyAlignment="1">
      <alignment horizontal="center"/>
    </xf>
    <xf numFmtId="0" fontId="7" fillId="6" borderId="32" xfId="0" applyFont="1" applyFill="1" applyBorder="1" applyAlignment="1" applyProtection="1">
      <alignment vertical="center" wrapText="1"/>
    </xf>
    <xf numFmtId="0" fontId="7" fillId="6" borderId="32" xfId="0" applyFont="1" applyFill="1" applyBorder="1" applyAlignment="1" applyProtection="1">
      <alignment vertical="center"/>
    </xf>
    <xf numFmtId="0" fontId="7" fillId="6" borderId="32" xfId="0" applyFont="1" applyFill="1" applyBorder="1" applyAlignment="1" applyProtection="1">
      <alignment vertical="center" wrapText="1"/>
      <protection locked="0"/>
    </xf>
    <xf numFmtId="0" fontId="4" fillId="0" borderId="0" xfId="0" applyFont="1" applyAlignment="1">
      <alignment horizontal="center" vertical="center"/>
    </xf>
    <xf numFmtId="0" fontId="7" fillId="6" borderId="39" xfId="0" applyFont="1" applyFill="1" applyBorder="1" applyAlignment="1" applyProtection="1">
      <alignment vertical="center"/>
    </xf>
    <xf numFmtId="0" fontId="7" fillId="6" borderId="18" xfId="0" applyFont="1" applyFill="1" applyBorder="1" applyAlignment="1" applyProtection="1">
      <alignment vertical="center" wrapText="1"/>
    </xf>
    <xf numFmtId="0" fontId="7" fillId="6" borderId="18" xfId="0" applyFont="1" applyFill="1" applyBorder="1" applyAlignment="1" applyProtection="1">
      <alignment horizontal="center" vertical="center" wrapText="1"/>
    </xf>
    <xf numFmtId="0" fontId="7" fillId="6" borderId="40" xfId="0" applyFont="1" applyFill="1" applyBorder="1" applyAlignment="1" applyProtection="1">
      <alignment horizontal="center" vertical="center" wrapText="1"/>
    </xf>
    <xf numFmtId="0" fontId="7" fillId="6" borderId="0" xfId="0" applyFont="1" applyFill="1" applyBorder="1" applyAlignment="1" applyProtection="1">
      <alignment horizontal="center" vertical="center" wrapText="1"/>
    </xf>
    <xf numFmtId="0" fontId="7" fillId="6" borderId="39" xfId="0" applyFont="1" applyFill="1" applyBorder="1" applyAlignment="1" applyProtection="1">
      <alignment horizontal="center" vertical="center" wrapText="1"/>
    </xf>
    <xf numFmtId="0" fontId="7" fillId="6" borderId="18" xfId="0" applyFont="1" applyFill="1" applyBorder="1" applyAlignment="1" applyProtection="1">
      <alignment vertical="center" wrapText="1"/>
      <protection locked="0"/>
    </xf>
    <xf numFmtId="0" fontId="3" fillId="0" borderId="0" xfId="0" applyFont="1" applyFill="1" applyBorder="1" applyAlignment="1">
      <alignment vertical="center" wrapText="1"/>
    </xf>
    <xf numFmtId="0" fontId="5" fillId="0" borderId="0" xfId="0" applyFont="1"/>
    <xf numFmtId="0" fontId="4" fillId="0" borderId="0" xfId="0" applyFont="1"/>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4" fillId="7" borderId="41" xfId="1" applyFill="1" applyBorder="1" applyAlignment="1">
      <alignment horizontal="center" vertical="center"/>
    </xf>
    <xf numFmtId="0" fontId="4" fillId="7" borderId="42" xfId="1" applyFill="1" applyBorder="1" applyAlignment="1">
      <alignment horizontal="center" vertical="center"/>
    </xf>
    <xf numFmtId="0" fontId="4" fillId="7" borderId="43" xfId="1" applyFill="1" applyBorder="1" applyAlignment="1">
      <alignment horizontal="center" vertical="center"/>
    </xf>
    <xf numFmtId="0" fontId="4" fillId="0" borderId="0" xfId="0" applyFont="1" applyBorder="1" applyAlignment="1" applyProtection="1">
      <alignment horizontal="left" vertical="center"/>
    </xf>
    <xf numFmtId="0" fontId="7" fillId="6" borderId="32" xfId="0" applyFont="1" applyFill="1" applyBorder="1" applyAlignment="1" applyProtection="1">
      <alignment horizontal="left" vertical="center" wrapText="1"/>
    </xf>
    <xf numFmtId="0" fontId="7" fillId="6" borderId="18" xfId="0" applyFont="1" applyFill="1" applyBorder="1" applyAlignment="1" applyProtection="1">
      <alignment horizontal="left" vertical="center" wrapText="1"/>
    </xf>
    <xf numFmtId="0" fontId="4" fillId="0" borderId="0" xfId="0" applyFont="1" applyFill="1" applyAlignment="1">
      <alignment horizontal="left" vertical="center"/>
    </xf>
    <xf numFmtId="0" fontId="4" fillId="0" borderId="0" xfId="0" applyFont="1" applyAlignment="1">
      <alignment horizontal="left" vertical="center"/>
    </xf>
    <xf numFmtId="0" fontId="8" fillId="0" borderId="2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4" xfId="0" applyFont="1" applyBorder="1" applyAlignment="1" applyProtection="1">
      <alignment vertical="center" wrapText="1"/>
      <protection locked="0"/>
    </xf>
    <xf numFmtId="0" fontId="20" fillId="0" borderId="0" xfId="0" applyFont="1"/>
    <xf numFmtId="0" fontId="4" fillId="7" borderId="45" xfId="1" applyFill="1" applyBorder="1" applyAlignment="1">
      <alignment horizontal="center" vertical="center"/>
    </xf>
    <xf numFmtId="0" fontId="4" fillId="7" borderId="46" xfId="1" applyFill="1" applyBorder="1" applyAlignment="1">
      <alignment horizontal="center" vertical="center"/>
    </xf>
    <xf numFmtId="0" fontId="4" fillId="7" borderId="47" xfId="1" applyFill="1" applyBorder="1" applyAlignment="1">
      <alignment horizontal="center" vertical="center"/>
    </xf>
    <xf numFmtId="0" fontId="22" fillId="0" borderId="0" xfId="0" applyFont="1"/>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2" fillId="0" borderId="0" xfId="1" applyFont="1" applyAlignment="1">
      <alignment horizontal="left"/>
    </xf>
    <xf numFmtId="0" fontId="11" fillId="0" borderId="0" xfId="1" applyFont="1" applyAlignment="1">
      <alignment horizontal="left"/>
    </xf>
    <xf numFmtId="0" fontId="23" fillId="0" borderId="0" xfId="0" applyFont="1"/>
    <xf numFmtId="0" fontId="24" fillId="0" borderId="0" xfId="0" applyFont="1"/>
    <xf numFmtId="0" fontId="22" fillId="8" borderId="3"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5" xfId="0" applyFont="1" applyBorder="1" applyAlignment="1">
      <alignment horizontal="left" vertical="center" wrapText="1"/>
    </xf>
    <xf numFmtId="0" fontId="13" fillId="6" borderId="34" xfId="0" applyFont="1" applyFill="1" applyBorder="1" applyAlignment="1" applyProtection="1">
      <alignment horizontal="center" vertical="center" wrapText="1"/>
    </xf>
    <xf numFmtId="0" fontId="13" fillId="6" borderId="35"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20"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2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protection locked="0"/>
    </xf>
    <xf numFmtId="0" fontId="13" fillId="6" borderId="15" xfId="0" applyFont="1" applyFill="1" applyBorder="1" applyAlignment="1" applyProtection="1">
      <alignment horizontal="center" vertical="center" wrapText="1"/>
    </xf>
    <xf numFmtId="0" fontId="13" fillId="6" borderId="38" xfId="0" applyFont="1" applyFill="1" applyBorder="1" applyAlignment="1" applyProtection="1">
      <alignment horizontal="center" vertical="center" wrapText="1"/>
    </xf>
    <xf numFmtId="0" fontId="13" fillId="6" borderId="16"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1" fillId="5" borderId="27" xfId="0" applyFont="1" applyFill="1" applyBorder="1" applyAlignment="1" applyProtection="1">
      <alignment horizontal="center" vertical="center" wrapText="1"/>
    </xf>
    <xf numFmtId="0" fontId="11" fillId="5" borderId="29" xfId="0" applyFont="1" applyFill="1" applyBorder="1" applyAlignment="1" applyProtection="1">
      <alignment horizontal="center" vertical="center" wrapText="1"/>
    </xf>
    <xf numFmtId="0" fontId="11" fillId="5" borderId="33"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textRotation="90" wrapText="1"/>
    </xf>
    <xf numFmtId="0" fontId="11" fillId="0" borderId="31" xfId="0" applyFont="1" applyFill="1" applyBorder="1" applyAlignment="1" applyProtection="1">
      <alignment horizontal="center" vertical="center" textRotation="90"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1" fillId="5" borderId="23"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wrapText="1"/>
    </xf>
    <xf numFmtId="0" fontId="11" fillId="5" borderId="31" xfId="0" applyFont="1" applyFill="1" applyBorder="1" applyAlignment="1" applyProtection="1">
      <alignment horizontal="center" vertical="center" wrapText="1"/>
    </xf>
    <xf numFmtId="0" fontId="14" fillId="0" borderId="26"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4" fillId="0" borderId="0" xfId="1" applyAlignment="1">
      <alignment horizontal="left" vertical="top"/>
    </xf>
    <xf numFmtId="0" fontId="14" fillId="0" borderId="2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3" fillId="6" borderId="22" xfId="0" applyFont="1" applyFill="1" applyBorder="1" applyAlignment="1" applyProtection="1">
      <alignment horizontal="center" vertical="center"/>
    </xf>
    <xf numFmtId="0" fontId="13" fillId="6" borderId="28" xfId="0" applyFont="1" applyFill="1" applyBorder="1" applyAlignment="1" applyProtection="1">
      <alignment horizontal="center" vertical="center"/>
    </xf>
    <xf numFmtId="0" fontId="13" fillId="6" borderId="30" xfId="0" applyFont="1" applyFill="1" applyBorder="1" applyAlignment="1" applyProtection="1">
      <alignment horizontal="center" vertical="center"/>
    </xf>
    <xf numFmtId="0" fontId="4" fillId="0" borderId="2" xfId="1" applyBorder="1" applyAlignment="1">
      <alignment horizontal="left" vertical="center" wrapText="1"/>
    </xf>
    <xf numFmtId="0" fontId="0" fillId="0" borderId="13" xfId="0" applyBorder="1" applyAlignment="1">
      <alignment horizontal="left" vertical="center" wrapText="1"/>
    </xf>
    <xf numFmtId="0" fontId="0" fillId="0" borderId="44" xfId="0" applyBorder="1" applyAlignment="1">
      <alignment horizontal="left" vertical="center" wrapText="1"/>
    </xf>
    <xf numFmtId="0" fontId="5" fillId="0" borderId="0" xfId="1" applyFont="1" applyAlignment="1">
      <alignment horizontal="left" vertical="top" wrapText="1"/>
    </xf>
    <xf numFmtId="0" fontId="10" fillId="0" borderId="0" xfId="1" applyFont="1" applyAlignment="1">
      <alignment horizontal="left" vertical="center" wrapText="1"/>
    </xf>
    <xf numFmtId="0" fontId="10" fillId="0" borderId="0" xfId="1" applyFont="1" applyAlignment="1">
      <alignment horizontal="left" vertical="center"/>
    </xf>
    <xf numFmtId="0" fontId="13" fillId="6" borderId="14" xfId="0" applyFont="1" applyFill="1" applyBorder="1" applyAlignment="1" applyProtection="1">
      <alignment horizontal="center" vertical="center"/>
    </xf>
    <xf numFmtId="0" fontId="13" fillId="6" borderId="17" xfId="0" applyFont="1" applyFill="1" applyBorder="1" applyAlignment="1" applyProtection="1">
      <alignment horizontal="center" vertical="center"/>
    </xf>
    <xf numFmtId="0" fontId="4" fillId="0" borderId="0" xfId="1" applyAlignment="1">
      <alignment horizontal="left" vertical="top" wrapText="1"/>
    </xf>
    <xf numFmtId="0" fontId="5" fillId="0" borderId="0" xfId="1" applyFont="1" applyAlignment="1">
      <alignment horizontal="left" vertical="top"/>
    </xf>
    <xf numFmtId="0" fontId="6" fillId="6" borderId="22" xfId="0" applyFont="1" applyFill="1" applyBorder="1" applyAlignment="1" applyProtection="1">
      <alignment horizontal="center" vertical="center"/>
    </xf>
    <xf numFmtId="0" fontId="6" fillId="6" borderId="28" xfId="0" applyFont="1" applyFill="1" applyBorder="1" applyAlignment="1" applyProtection="1">
      <alignment horizontal="center" vertical="center"/>
    </xf>
    <xf numFmtId="0" fontId="6" fillId="6" borderId="30" xfId="0" applyFont="1" applyFill="1" applyBorder="1" applyAlignment="1" applyProtection="1">
      <alignment horizontal="center" vertical="center"/>
    </xf>
    <xf numFmtId="0" fontId="8" fillId="0" borderId="26"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2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2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8" fillId="0" borderId="26"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center" vertical="center" textRotation="90" wrapText="1"/>
    </xf>
    <xf numFmtId="0" fontId="9" fillId="0" borderId="17" xfId="0" applyFont="1" applyFill="1" applyBorder="1" applyAlignment="1" applyProtection="1">
      <alignment horizontal="center" vertical="center" textRotation="90" wrapText="1"/>
    </xf>
    <xf numFmtId="0" fontId="9" fillId="5" borderId="26" xfId="0" applyFont="1" applyFill="1" applyBorder="1" applyAlignment="1" applyProtection="1">
      <alignment horizontal="center" vertical="center" wrapText="1"/>
    </xf>
    <xf numFmtId="0" fontId="9" fillId="5" borderId="18" xfId="0" applyFont="1" applyFill="1" applyBorder="1" applyAlignment="1" applyProtection="1">
      <alignment horizontal="center" vertical="center" wrapText="1"/>
    </xf>
    <xf numFmtId="0" fontId="9" fillId="5" borderId="32"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textRotation="90" wrapText="1"/>
    </xf>
    <xf numFmtId="0" fontId="8" fillId="0" borderId="26"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9" fillId="4" borderId="23"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9" fillId="4" borderId="31"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xf>
    <xf numFmtId="0" fontId="7" fillId="6" borderId="20" xfId="0" applyFont="1" applyFill="1" applyBorder="1" applyAlignment="1" applyProtection="1">
      <alignment horizontal="center" vertical="center" wrapText="1"/>
    </xf>
    <xf numFmtId="0" fontId="7" fillId="6" borderId="37" xfId="0" applyFont="1" applyFill="1" applyBorder="1" applyAlignment="1" applyProtection="1">
      <alignment horizontal="center" vertical="center" wrapText="1"/>
    </xf>
    <xf numFmtId="0" fontId="7" fillId="6" borderId="21" xfId="0" applyFont="1" applyFill="1" applyBorder="1" applyAlignment="1" applyProtection="1">
      <alignment horizontal="center" vertical="center" wrapText="1"/>
    </xf>
    <xf numFmtId="0" fontId="7" fillId="6" borderId="34" xfId="0" applyFont="1" applyFill="1" applyBorder="1" applyAlignment="1" applyProtection="1">
      <alignment horizontal="center" vertical="center" wrapText="1"/>
    </xf>
    <xf numFmtId="0" fontId="7" fillId="6" borderId="35" xfId="0" applyFont="1" applyFill="1" applyBorder="1" applyAlignment="1" applyProtection="1">
      <alignment horizontal="center" vertical="center" wrapText="1"/>
    </xf>
    <xf numFmtId="0" fontId="7" fillId="6" borderId="36" xfId="0"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wrapText="1"/>
    </xf>
    <xf numFmtId="0" fontId="7" fillId="6" borderId="38"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9" fillId="5" borderId="27" xfId="0" applyFont="1" applyFill="1" applyBorder="1" applyAlignment="1" applyProtection="1">
      <alignment horizontal="center" vertical="center" wrapText="1"/>
    </xf>
    <xf numFmtId="0" fontId="9" fillId="5" borderId="29" xfId="0" applyFont="1" applyFill="1" applyBorder="1" applyAlignment="1" applyProtection="1">
      <alignment horizontal="center" vertical="center" wrapText="1"/>
    </xf>
    <xf numFmtId="0" fontId="9" fillId="5" borderId="33"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wrapText="1"/>
    </xf>
    <xf numFmtId="0" fontId="8" fillId="0" borderId="23"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8" fillId="0" borderId="19"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9"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22" fillId="8" borderId="2" xfId="0" applyFont="1" applyFill="1" applyBorder="1" applyAlignment="1">
      <alignment horizontal="center" vertical="center"/>
    </xf>
    <xf numFmtId="0" fontId="22" fillId="8" borderId="13" xfId="0" applyFont="1" applyFill="1" applyBorder="1" applyAlignment="1">
      <alignment horizontal="center" vertical="center"/>
    </xf>
  </cellXfs>
  <cellStyles count="2">
    <cellStyle name="Normal" xfId="0" builtinId="0"/>
    <cellStyle name="Normal 2" xfId="1"/>
  </cellStyles>
  <dxfs count="55">
    <dxf>
      <font>
        <b/>
        <i val="0"/>
      </font>
      <fill>
        <patternFill>
          <bgColor rgb="FF4AB913"/>
        </patternFill>
      </fill>
    </dxf>
    <dxf>
      <font>
        <b/>
        <i val="0"/>
      </font>
      <fill>
        <patternFill>
          <bgColor rgb="FFEEF30D"/>
        </patternFill>
      </fill>
    </dxf>
    <dxf>
      <font>
        <b/>
        <i val="0"/>
      </font>
      <fill>
        <patternFill>
          <bgColor rgb="FFEEF30D"/>
        </patternFill>
      </fill>
    </dxf>
    <dxf>
      <font>
        <b/>
        <i val="0"/>
      </font>
      <fill>
        <patternFill>
          <bgColor rgb="FFFAA906"/>
        </patternFill>
      </fill>
    </dxf>
    <dxf>
      <font>
        <b/>
        <i val="0"/>
      </font>
      <fill>
        <patternFill>
          <bgColor rgb="FFFAA906"/>
        </patternFill>
      </fill>
    </dxf>
    <dxf>
      <font>
        <b/>
        <i val="0"/>
      </font>
      <fill>
        <patternFill>
          <bgColor rgb="FFFAA906"/>
        </patternFill>
      </fill>
    </dxf>
    <dxf>
      <font>
        <b/>
        <i val="0"/>
      </font>
      <fill>
        <patternFill>
          <bgColor rgb="FFFAA906"/>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BDD7EE"/>
        </patternFill>
      </fill>
    </dxf>
    <dxf>
      <font>
        <b/>
        <i val="0"/>
      </font>
      <fill>
        <patternFill>
          <bgColor rgb="FF0594FF"/>
        </patternFill>
      </fill>
    </dxf>
    <dxf>
      <font>
        <b/>
        <i val="0"/>
      </font>
      <fill>
        <patternFill>
          <bgColor rgb="FF0594FF"/>
        </patternFill>
      </fill>
    </dxf>
    <dxf>
      <font>
        <b/>
        <i val="0"/>
      </font>
      <fill>
        <patternFill>
          <bgColor rgb="FF0070C0"/>
        </patternFill>
      </fill>
    </dxf>
    <dxf>
      <font>
        <b/>
        <i val="0"/>
      </font>
      <fill>
        <patternFill>
          <bgColor rgb="FF0070C0"/>
        </patternFill>
      </fill>
    </dxf>
    <dxf>
      <font>
        <b/>
        <i val="0"/>
      </font>
      <fill>
        <patternFill>
          <bgColor rgb="FF0070C0"/>
        </patternFill>
      </fill>
    </dxf>
    <dxf>
      <font>
        <b/>
        <i val="0"/>
      </font>
      <fill>
        <patternFill>
          <bgColor rgb="FF0070C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ill>
        <patternFill>
          <bgColor theme="4" tint="0.59996337778862885"/>
        </patternFill>
      </fill>
    </dxf>
    <dxf>
      <fill>
        <patternFill>
          <bgColor rgb="FFF6C2BC"/>
        </patternFill>
      </fill>
    </dxf>
    <dxf>
      <fill>
        <patternFill>
          <bgColor theme="4" tint="0.59996337778862885"/>
        </patternFill>
      </fill>
    </dxf>
    <dxf>
      <fill>
        <patternFill>
          <bgColor rgb="FFF6C2BC"/>
        </patternFill>
      </fill>
    </dxf>
    <dxf>
      <fill>
        <patternFill>
          <bgColor theme="4" tint="0.59996337778862885"/>
        </patternFill>
      </fill>
    </dxf>
    <dxf>
      <fill>
        <patternFill>
          <bgColor rgb="FFF6C2BC"/>
        </patternFill>
      </fill>
    </dxf>
    <dxf>
      <font>
        <color auto="1"/>
        <name val="Cambria"/>
        <scheme val="none"/>
      </font>
      <fill>
        <patternFill>
          <bgColor rgb="FFFF0000"/>
        </patternFill>
      </fill>
    </dxf>
    <dxf>
      <font>
        <color auto="1"/>
        <name val="Cambria"/>
        <scheme val="none"/>
      </font>
      <fill>
        <patternFill>
          <bgColor rgb="FFFFFF00"/>
        </patternFill>
      </fill>
    </dxf>
    <dxf>
      <font>
        <color auto="1"/>
        <name val="Cambria"/>
        <scheme val="none"/>
      </font>
      <fill>
        <patternFill>
          <bgColor rgb="FF00B050"/>
        </patternFill>
      </fill>
    </dxf>
    <dxf>
      <fill>
        <patternFill>
          <bgColor theme="4" tint="0.59996337778862885"/>
        </patternFill>
      </fill>
    </dxf>
    <dxf>
      <fill>
        <patternFill>
          <bgColor rgb="FFF6C2BC"/>
        </patternFill>
      </fill>
    </dxf>
    <dxf>
      <font>
        <b/>
        <i val="0"/>
      </font>
      <fill>
        <patternFill>
          <bgColor rgb="FF4AB913"/>
        </patternFill>
      </fill>
    </dxf>
    <dxf>
      <font>
        <b/>
        <i val="0"/>
      </font>
      <fill>
        <patternFill>
          <bgColor rgb="FFEEF30D"/>
        </patternFill>
      </fill>
    </dxf>
    <dxf>
      <font>
        <b/>
        <i val="0"/>
      </font>
      <fill>
        <patternFill>
          <bgColor rgb="FFEEF30D"/>
        </patternFill>
      </fill>
    </dxf>
    <dxf>
      <font>
        <b/>
        <i val="0"/>
      </font>
      <fill>
        <patternFill>
          <bgColor rgb="FFFAA906"/>
        </patternFill>
      </fill>
    </dxf>
    <dxf>
      <font>
        <b/>
        <i val="0"/>
      </font>
      <fill>
        <patternFill>
          <bgColor rgb="FFFAA906"/>
        </patternFill>
      </fill>
    </dxf>
    <dxf>
      <font>
        <b/>
        <i val="0"/>
      </font>
      <fill>
        <patternFill>
          <bgColor rgb="FFFAA906"/>
        </patternFill>
      </fill>
    </dxf>
    <dxf>
      <font>
        <b/>
        <i val="0"/>
      </font>
      <fill>
        <patternFill>
          <bgColor rgb="FFFAA906"/>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BDD7EE"/>
        </patternFill>
      </fill>
    </dxf>
    <dxf>
      <font>
        <b/>
        <i val="0"/>
      </font>
      <fill>
        <patternFill>
          <bgColor rgb="FF0594FF"/>
        </patternFill>
      </fill>
    </dxf>
    <dxf>
      <font>
        <b/>
        <i val="0"/>
      </font>
      <fill>
        <patternFill>
          <bgColor rgb="FF0594FF"/>
        </patternFill>
      </fill>
    </dxf>
    <dxf>
      <font>
        <b/>
        <i val="0"/>
      </font>
      <fill>
        <patternFill>
          <bgColor rgb="FF0070C0"/>
        </patternFill>
      </fill>
    </dxf>
    <dxf>
      <font>
        <b/>
        <i val="0"/>
      </font>
      <fill>
        <patternFill>
          <bgColor rgb="FF0070C0"/>
        </patternFill>
      </fill>
    </dxf>
    <dxf>
      <font>
        <b/>
        <i val="0"/>
      </font>
      <fill>
        <patternFill>
          <bgColor rgb="FF0070C0"/>
        </patternFill>
      </fill>
    </dxf>
    <dxf>
      <font>
        <b/>
        <i val="0"/>
      </font>
      <fill>
        <patternFill>
          <bgColor rgb="FF0070C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ill>
        <patternFill>
          <bgColor theme="4" tint="0.59996337778862885"/>
        </patternFill>
      </fill>
    </dxf>
    <dxf>
      <fill>
        <patternFill>
          <bgColor rgb="FFF6C2BC"/>
        </patternFill>
      </fill>
    </dxf>
    <dxf>
      <fill>
        <patternFill>
          <bgColor theme="4" tint="0.59996337778862885"/>
        </patternFill>
      </fill>
    </dxf>
    <dxf>
      <fill>
        <patternFill>
          <bgColor rgb="FFF6C2BC"/>
        </patternFill>
      </fill>
    </dxf>
  </dxfs>
  <tableStyles count="0" defaultTableStyle="TableStyleMedium2" defaultPivotStyle="PivotStyleLight16"/>
  <colors>
    <mruColors>
      <color rgb="FF99FFCC"/>
      <color rgb="FFCC99FF"/>
      <color rgb="FF0070C0"/>
      <color rgb="FF002060"/>
      <color rgb="FF0594FF"/>
      <color rgb="FF398FEB"/>
      <color rgb="FFBDD7EE"/>
      <color rgb="FFFAA906"/>
      <color rgb="FFEEF30D"/>
      <color rgb="FF4AB9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97454</xdr:rowOff>
    </xdr:from>
    <xdr:to>
      <xdr:col>2</xdr:col>
      <xdr:colOff>1158663</xdr:colOff>
      <xdr:row>5</xdr:row>
      <xdr:rowOff>135554</xdr:rowOff>
    </xdr:to>
    <xdr:pic>
      <xdr:nvPicPr>
        <xdr:cNvPr id="3" name="Picture 2">
          <a:extLst>
            <a:ext uri="{FF2B5EF4-FFF2-40B4-BE49-F238E27FC236}">
              <a16:creationId xmlns:a16="http://schemas.microsoft.com/office/drawing/2014/main" id="{49A23798-439C-D84A-8688-2115BB805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7454"/>
          <a:ext cx="3132455"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29132</xdr:colOff>
      <xdr:row>3</xdr:row>
      <xdr:rowOff>34970</xdr:rowOff>
    </xdr:from>
    <xdr:to>
      <xdr:col>3</xdr:col>
      <xdr:colOff>1503502</xdr:colOff>
      <xdr:row>18</xdr:row>
      <xdr:rowOff>11501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608570" y="741408"/>
          <a:ext cx="5157370" cy="2714968"/>
          <a:chOff x="563323" y="377946"/>
          <a:chExt cx="4202112" cy="2816670"/>
        </a:xfrm>
      </xdr:grpSpPr>
      <xdr:sp macro="" textlink="">
        <xdr:nvSpPr>
          <xdr:cNvPr id="3" name="Rectangle 2">
            <a:extLst>
              <a:ext uri="{FF2B5EF4-FFF2-40B4-BE49-F238E27FC236}">
                <a16:creationId xmlns:a16="http://schemas.microsoft.com/office/drawing/2014/main" id="{00000000-0008-0000-0200-000003000000}"/>
              </a:ext>
            </a:extLst>
          </xdr:cNvPr>
          <xdr:cNvSpPr/>
        </xdr:nvSpPr>
        <xdr:spPr bwMode="auto">
          <a:xfrm>
            <a:off x="563323" y="377946"/>
            <a:ext cx="4202112" cy="2816670"/>
          </a:xfrm>
          <a:prstGeom prst="rect">
            <a:avLst/>
          </a:prstGeom>
          <a:solidFill>
            <a:schemeClr val="bg1">
              <a:lumMod val="85000"/>
            </a:schemeClr>
          </a:solidFill>
          <a:ln w="25400" cap="flat" cmpd="sng" algn="ctr">
            <a:solidFill>
              <a:schemeClr val="bg1">
                <a:lumMod val="50000"/>
              </a:schemeClr>
            </a:solidFill>
            <a:prstDash val="solid"/>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algn="ctr" fontAlgn="auto">
              <a:spcBef>
                <a:spcPts val="0"/>
              </a:spcBef>
              <a:spcAft>
                <a:spcPts val="0"/>
              </a:spcAft>
              <a:defRPr/>
            </a:pPr>
            <a:endParaRPr lang="en-US" sz="700" b="1">
              <a:solidFill>
                <a:prstClr val="black"/>
              </a:solidFill>
              <a:latin typeface="Arial"/>
            </a:endParaRPr>
          </a:p>
        </xdr:txBody>
      </xdr:sp>
      <xdr:sp macro="" textlink="">
        <xdr:nvSpPr>
          <xdr:cNvPr id="4" name="TextBox 21">
            <a:extLst>
              <a:ext uri="{FF2B5EF4-FFF2-40B4-BE49-F238E27FC236}">
                <a16:creationId xmlns:a16="http://schemas.microsoft.com/office/drawing/2014/main" id="{00000000-0008-0000-0200-000004000000}"/>
              </a:ext>
            </a:extLst>
          </xdr:cNvPr>
          <xdr:cNvSpPr txBox="1">
            <a:spLocks noChangeArrowheads="1"/>
          </xdr:cNvSpPr>
        </xdr:nvSpPr>
        <xdr:spPr bwMode="auto">
          <a:xfrm>
            <a:off x="2302758" y="2674794"/>
            <a:ext cx="212725" cy="248792"/>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fontAlgn="auto">
              <a:spcBef>
                <a:spcPts val="0"/>
              </a:spcBef>
              <a:spcAft>
                <a:spcPts val="0"/>
              </a:spcAft>
              <a:defRPr/>
            </a:pPr>
            <a:r>
              <a:rPr lang="en-US" sz="1000" b="1">
                <a:solidFill>
                  <a:prstClr val="black"/>
                </a:solidFill>
                <a:latin typeface="Arial"/>
              </a:rPr>
              <a:t>A</a:t>
            </a:r>
          </a:p>
        </xdr:txBody>
      </xdr:sp>
      <xdr:sp macro="" textlink="">
        <xdr:nvSpPr>
          <xdr:cNvPr id="5" name="TextBox 19">
            <a:extLst>
              <a:ext uri="{FF2B5EF4-FFF2-40B4-BE49-F238E27FC236}">
                <a16:creationId xmlns:a16="http://schemas.microsoft.com/office/drawing/2014/main" id="{00000000-0008-0000-0200-000005000000}"/>
              </a:ext>
            </a:extLst>
          </xdr:cNvPr>
          <xdr:cNvSpPr txBox="1">
            <a:spLocks noChangeArrowheads="1"/>
          </xdr:cNvSpPr>
        </xdr:nvSpPr>
        <xdr:spPr bwMode="auto">
          <a:xfrm>
            <a:off x="1315662" y="1131960"/>
            <a:ext cx="954618" cy="1562404"/>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algn="r" fontAlgn="auto">
              <a:spcBef>
                <a:spcPts val="0"/>
              </a:spcBef>
              <a:spcAft>
                <a:spcPts val="0"/>
              </a:spcAft>
              <a:defRPr/>
            </a:pPr>
            <a:r>
              <a:rPr lang="en-US" sz="1000" b="1">
                <a:solidFill>
                  <a:prstClr val="black"/>
                </a:solidFill>
                <a:latin typeface="Arial"/>
              </a:rPr>
              <a:t>Almost Certain</a:t>
            </a:r>
          </a:p>
          <a:p>
            <a:pPr algn="r" fontAlgn="auto">
              <a:spcBef>
                <a:spcPts val="0"/>
              </a:spcBef>
              <a:spcAft>
                <a:spcPts val="600"/>
              </a:spcAft>
              <a:defRPr/>
            </a:pPr>
            <a:endParaRPr lang="en-US" sz="500" b="1">
              <a:solidFill>
                <a:prstClr val="black"/>
              </a:solidFill>
              <a:latin typeface="Arial"/>
            </a:endParaRPr>
          </a:p>
          <a:p>
            <a:pPr algn="r" fontAlgn="auto">
              <a:spcBef>
                <a:spcPts val="0"/>
              </a:spcBef>
              <a:spcAft>
                <a:spcPts val="0"/>
              </a:spcAft>
              <a:defRPr/>
            </a:pPr>
            <a:r>
              <a:rPr lang="en-US" sz="1000" b="1">
                <a:solidFill>
                  <a:prstClr val="black"/>
                </a:solidFill>
                <a:latin typeface="Arial"/>
              </a:rPr>
              <a:t>Likely</a:t>
            </a:r>
          </a:p>
          <a:p>
            <a:pPr algn="r" fontAlgn="auto">
              <a:spcBef>
                <a:spcPts val="0"/>
              </a:spcBef>
              <a:spcAft>
                <a:spcPts val="0"/>
              </a:spcAft>
              <a:defRPr/>
            </a:pPr>
            <a:endParaRPr lang="en-US" sz="500" b="1">
              <a:solidFill>
                <a:prstClr val="black"/>
              </a:solidFill>
              <a:latin typeface="Arial"/>
            </a:endParaRPr>
          </a:p>
          <a:p>
            <a:pPr algn="r" fontAlgn="auto">
              <a:spcBef>
                <a:spcPts val="600"/>
              </a:spcBef>
              <a:spcAft>
                <a:spcPts val="0"/>
              </a:spcAft>
              <a:defRPr/>
            </a:pPr>
            <a:r>
              <a:rPr lang="en-US" sz="1000" b="1">
                <a:solidFill>
                  <a:prstClr val="black"/>
                </a:solidFill>
                <a:latin typeface="Arial"/>
              </a:rPr>
              <a:t>Possible</a:t>
            </a:r>
          </a:p>
          <a:p>
            <a:pPr algn="r" fontAlgn="auto">
              <a:spcBef>
                <a:spcPts val="0"/>
              </a:spcBef>
              <a:spcAft>
                <a:spcPts val="0"/>
              </a:spcAft>
              <a:defRPr/>
            </a:pPr>
            <a:endParaRPr lang="en-US" sz="600" b="1">
              <a:solidFill>
                <a:prstClr val="black"/>
              </a:solidFill>
              <a:latin typeface="Arial"/>
            </a:endParaRPr>
          </a:p>
          <a:p>
            <a:pPr algn="r" fontAlgn="auto">
              <a:spcBef>
                <a:spcPts val="600"/>
              </a:spcBef>
              <a:spcAft>
                <a:spcPts val="0"/>
              </a:spcAft>
              <a:defRPr/>
            </a:pPr>
            <a:r>
              <a:rPr lang="en-US" sz="1000" b="1">
                <a:solidFill>
                  <a:prstClr val="black"/>
                </a:solidFill>
                <a:latin typeface="Arial"/>
              </a:rPr>
              <a:t>Unlikely</a:t>
            </a:r>
          </a:p>
          <a:p>
            <a:pPr algn="r" fontAlgn="auto">
              <a:spcBef>
                <a:spcPts val="0"/>
              </a:spcBef>
              <a:spcAft>
                <a:spcPts val="600"/>
              </a:spcAft>
              <a:defRPr/>
            </a:pPr>
            <a:endParaRPr lang="en-US" sz="600" b="1">
              <a:solidFill>
                <a:prstClr val="black"/>
              </a:solidFill>
              <a:latin typeface="Arial"/>
            </a:endParaRPr>
          </a:p>
          <a:p>
            <a:pPr algn="r" fontAlgn="auto">
              <a:spcBef>
                <a:spcPts val="0"/>
              </a:spcBef>
              <a:spcAft>
                <a:spcPts val="0"/>
              </a:spcAft>
              <a:defRPr/>
            </a:pPr>
            <a:r>
              <a:rPr lang="en-US" sz="1000" b="1">
                <a:solidFill>
                  <a:prstClr val="black"/>
                </a:solidFill>
                <a:latin typeface="Arial"/>
              </a:rPr>
              <a:t>Rare</a:t>
            </a:r>
          </a:p>
        </xdr:txBody>
      </xdr:sp>
      <xdr:sp macro="" textlink="">
        <xdr:nvSpPr>
          <xdr:cNvPr id="6" name="TextBox 24">
            <a:extLst>
              <a:ext uri="{FF2B5EF4-FFF2-40B4-BE49-F238E27FC236}">
                <a16:creationId xmlns:a16="http://schemas.microsoft.com/office/drawing/2014/main" id="{00000000-0008-0000-0200-000006000000}"/>
              </a:ext>
            </a:extLst>
          </xdr:cNvPr>
          <xdr:cNvSpPr txBox="1">
            <a:spLocks noChangeArrowheads="1"/>
          </xdr:cNvSpPr>
        </xdr:nvSpPr>
        <xdr:spPr bwMode="auto">
          <a:xfrm>
            <a:off x="2207912" y="442235"/>
            <a:ext cx="1100636" cy="309993"/>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algn="ctr" fontAlgn="auto">
              <a:spcBef>
                <a:spcPts val="0"/>
              </a:spcBef>
              <a:spcAft>
                <a:spcPts val="0"/>
              </a:spcAft>
              <a:defRPr/>
            </a:pPr>
            <a:r>
              <a:rPr lang="en-US" sz="1400" b="1">
                <a:solidFill>
                  <a:prstClr val="black"/>
                </a:solidFill>
                <a:latin typeface="Arial"/>
              </a:rPr>
              <a:t>RISK MATRIX</a:t>
            </a:r>
          </a:p>
        </xdr:txBody>
      </xdr:sp>
      <xdr:sp macro="" textlink="">
        <xdr:nvSpPr>
          <xdr:cNvPr id="8" name="TextBox 34">
            <a:extLst>
              <a:ext uri="{FF2B5EF4-FFF2-40B4-BE49-F238E27FC236}">
                <a16:creationId xmlns:a16="http://schemas.microsoft.com/office/drawing/2014/main" id="{00000000-0008-0000-0200-000008000000}"/>
              </a:ext>
            </a:extLst>
          </xdr:cNvPr>
          <xdr:cNvSpPr txBox="1">
            <a:spLocks noChangeArrowheads="1"/>
          </xdr:cNvSpPr>
        </xdr:nvSpPr>
        <xdr:spPr bwMode="auto">
          <a:xfrm>
            <a:off x="1940024" y="2876439"/>
            <a:ext cx="1993900" cy="264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algn="ctr" eaLnBrk="1" hangingPunct="1"/>
            <a:r>
              <a:rPr lang="en-US" altLang="en-US" sz="1100" b="1" u="none">
                <a:solidFill>
                  <a:srgbClr val="000000"/>
                </a:solidFill>
              </a:rPr>
              <a:t>IMPACT</a:t>
            </a:r>
            <a:endParaRPr lang="en-US" altLang="en-US" sz="800" b="1" u="none">
              <a:solidFill>
                <a:srgbClr val="000000"/>
              </a:solidFill>
            </a:endParaRPr>
          </a:p>
        </xdr:txBody>
      </xdr:sp>
      <xdr:pic>
        <xdr:nvPicPr>
          <xdr:cNvPr id="9" name="table">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2264049" y="1073927"/>
            <a:ext cx="1474313" cy="1580259"/>
          </a:xfrm>
          <a:prstGeom prst="rect">
            <a:avLst/>
          </a:prstGeom>
        </xdr:spPr>
      </xdr:pic>
      <xdr:sp macro="" textlink="">
        <xdr:nvSpPr>
          <xdr:cNvPr id="11" name="TextBox 40">
            <a:extLst>
              <a:ext uri="{FF2B5EF4-FFF2-40B4-BE49-F238E27FC236}">
                <a16:creationId xmlns:a16="http://schemas.microsoft.com/office/drawing/2014/main" id="{00000000-0008-0000-0200-00000B000000}"/>
              </a:ext>
            </a:extLst>
          </xdr:cNvPr>
          <xdr:cNvSpPr txBox="1">
            <a:spLocks noChangeArrowheads="1"/>
          </xdr:cNvSpPr>
        </xdr:nvSpPr>
        <xdr:spPr bwMode="auto">
          <a:xfrm>
            <a:off x="2265145" y="806895"/>
            <a:ext cx="1468437" cy="264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algn="ctr" eaLnBrk="1" hangingPunct="1"/>
            <a:r>
              <a:rPr lang="en-US" altLang="en-US" sz="1100" b="1">
                <a:solidFill>
                  <a:srgbClr val="000000"/>
                </a:solidFill>
              </a:rPr>
              <a:t>THREAT</a:t>
            </a:r>
            <a:endParaRPr lang="en-US" altLang="en-US" sz="800" b="1">
              <a:solidFill>
                <a:srgbClr val="000000"/>
              </a:solidFill>
            </a:endParaRPr>
          </a:p>
        </xdr:txBody>
      </xdr:sp>
      <xdr:sp macro="" textlink="">
        <xdr:nvSpPr>
          <xdr:cNvPr id="14" name="TextBox 21">
            <a:extLst>
              <a:ext uri="{FF2B5EF4-FFF2-40B4-BE49-F238E27FC236}">
                <a16:creationId xmlns:a16="http://schemas.microsoft.com/office/drawing/2014/main" id="{00000000-0008-0000-0200-00000E000000}"/>
              </a:ext>
            </a:extLst>
          </xdr:cNvPr>
          <xdr:cNvSpPr txBox="1">
            <a:spLocks noChangeArrowheads="1"/>
          </xdr:cNvSpPr>
        </xdr:nvSpPr>
        <xdr:spPr bwMode="auto">
          <a:xfrm>
            <a:off x="2605662" y="2663883"/>
            <a:ext cx="226278" cy="248792"/>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fontAlgn="auto">
              <a:spcBef>
                <a:spcPts val="0"/>
              </a:spcBef>
              <a:spcAft>
                <a:spcPts val="0"/>
              </a:spcAft>
              <a:defRPr/>
            </a:pPr>
            <a:r>
              <a:rPr lang="en-US" sz="1000" b="1">
                <a:solidFill>
                  <a:prstClr val="black"/>
                </a:solidFill>
                <a:latin typeface="Arial"/>
              </a:rPr>
              <a:t>B</a:t>
            </a:r>
          </a:p>
        </xdr:txBody>
      </xdr:sp>
      <xdr:sp macro="" textlink="">
        <xdr:nvSpPr>
          <xdr:cNvPr id="16" name="TextBox 21">
            <a:extLst>
              <a:ext uri="{FF2B5EF4-FFF2-40B4-BE49-F238E27FC236}">
                <a16:creationId xmlns:a16="http://schemas.microsoft.com/office/drawing/2014/main" id="{00000000-0008-0000-0200-000010000000}"/>
              </a:ext>
            </a:extLst>
          </xdr:cNvPr>
          <xdr:cNvSpPr txBox="1">
            <a:spLocks noChangeArrowheads="1"/>
          </xdr:cNvSpPr>
        </xdr:nvSpPr>
        <xdr:spPr bwMode="auto">
          <a:xfrm>
            <a:off x="2880193" y="2657624"/>
            <a:ext cx="246553" cy="248792"/>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fontAlgn="auto">
              <a:spcBef>
                <a:spcPts val="0"/>
              </a:spcBef>
              <a:spcAft>
                <a:spcPts val="0"/>
              </a:spcAft>
              <a:defRPr/>
            </a:pPr>
            <a:r>
              <a:rPr lang="en-US" sz="1000" b="1">
                <a:solidFill>
                  <a:prstClr val="black"/>
                </a:solidFill>
                <a:latin typeface="Arial"/>
              </a:rPr>
              <a:t>C</a:t>
            </a:r>
          </a:p>
        </xdr:txBody>
      </xdr:sp>
      <xdr:sp macro="" textlink="">
        <xdr:nvSpPr>
          <xdr:cNvPr id="18" name="TextBox 21">
            <a:extLst>
              <a:ext uri="{FF2B5EF4-FFF2-40B4-BE49-F238E27FC236}">
                <a16:creationId xmlns:a16="http://schemas.microsoft.com/office/drawing/2014/main" id="{00000000-0008-0000-0200-000012000000}"/>
              </a:ext>
            </a:extLst>
          </xdr:cNvPr>
          <xdr:cNvSpPr txBox="1">
            <a:spLocks noChangeArrowheads="1"/>
          </xdr:cNvSpPr>
        </xdr:nvSpPr>
        <xdr:spPr bwMode="auto">
          <a:xfrm>
            <a:off x="3170117" y="2662886"/>
            <a:ext cx="264319" cy="248792"/>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fontAlgn="auto">
              <a:spcBef>
                <a:spcPts val="0"/>
              </a:spcBef>
              <a:spcAft>
                <a:spcPts val="0"/>
              </a:spcAft>
              <a:defRPr/>
            </a:pPr>
            <a:r>
              <a:rPr lang="en-US" sz="1000" b="1">
                <a:solidFill>
                  <a:prstClr val="black"/>
                </a:solidFill>
                <a:latin typeface="Arial"/>
              </a:rPr>
              <a:t>D</a:t>
            </a:r>
          </a:p>
        </xdr:txBody>
      </xdr:sp>
      <xdr:sp macro="" textlink="">
        <xdr:nvSpPr>
          <xdr:cNvPr id="20" name="TextBox 21">
            <a:extLst>
              <a:ext uri="{FF2B5EF4-FFF2-40B4-BE49-F238E27FC236}">
                <a16:creationId xmlns:a16="http://schemas.microsoft.com/office/drawing/2014/main" id="{00000000-0008-0000-0200-000014000000}"/>
              </a:ext>
            </a:extLst>
          </xdr:cNvPr>
          <xdr:cNvSpPr txBox="1">
            <a:spLocks noChangeArrowheads="1"/>
          </xdr:cNvSpPr>
        </xdr:nvSpPr>
        <xdr:spPr bwMode="auto">
          <a:xfrm>
            <a:off x="3463695" y="2662886"/>
            <a:ext cx="246063" cy="248792"/>
          </a:xfrm>
          <a:prstGeom prst="rect">
            <a:avLst/>
          </a:prstGeom>
          <a:solidFill>
            <a:schemeClr val="bg1">
              <a:lumMod val="85000"/>
            </a:schemeClr>
          </a:solidFill>
          <a:ln w="9525">
            <a:noFill/>
            <a:miter lim="800000"/>
            <a:headEnd/>
            <a:tailEnd/>
          </a:ln>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fontAlgn="auto">
              <a:spcBef>
                <a:spcPts val="0"/>
              </a:spcBef>
              <a:spcAft>
                <a:spcPts val="0"/>
              </a:spcAft>
              <a:defRPr/>
            </a:pPr>
            <a:r>
              <a:rPr lang="en-US" sz="1000" b="1">
                <a:solidFill>
                  <a:prstClr val="black"/>
                </a:solidFill>
                <a:latin typeface="Arial"/>
              </a:rPr>
              <a:t>E</a:t>
            </a:r>
          </a:p>
        </xdr:txBody>
      </xdr:sp>
      <xdr:sp macro="" textlink="">
        <xdr:nvSpPr>
          <xdr:cNvPr id="22" name="TextBox 34">
            <a:extLst>
              <a:ext uri="{FF2B5EF4-FFF2-40B4-BE49-F238E27FC236}">
                <a16:creationId xmlns:a16="http://schemas.microsoft.com/office/drawing/2014/main" id="{00000000-0008-0000-0200-000016000000}"/>
              </a:ext>
            </a:extLst>
          </xdr:cNvPr>
          <xdr:cNvSpPr txBox="1">
            <a:spLocks noChangeArrowheads="1"/>
          </xdr:cNvSpPr>
        </xdr:nvSpPr>
        <xdr:spPr bwMode="auto">
          <a:xfrm>
            <a:off x="1353495" y="804983"/>
            <a:ext cx="895351" cy="264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algn="ctr" eaLnBrk="1" hangingPunct="1"/>
            <a:r>
              <a:rPr lang="en-US" altLang="en-US" sz="1100" b="1" u="none">
                <a:solidFill>
                  <a:srgbClr val="000000"/>
                </a:solidFill>
              </a:rPr>
              <a:t>LIKELIHOOD</a:t>
            </a:r>
            <a:endParaRPr lang="en-US" altLang="en-US" sz="800" b="1" u="none">
              <a:solidFill>
                <a:srgbClr val="000000"/>
              </a:solidFill>
            </a:endParaRPr>
          </a:p>
        </xdr:txBody>
      </xdr:sp>
    </xdr:grpSp>
    <xdr:clientData/>
  </xdr:twoCellAnchor>
  <xdr:twoCellAnchor>
    <xdr:from>
      <xdr:col>4</xdr:col>
      <xdr:colOff>787174</xdr:colOff>
      <xdr:row>3</xdr:row>
      <xdr:rowOff>18405</xdr:rowOff>
    </xdr:from>
    <xdr:to>
      <xdr:col>5</xdr:col>
      <xdr:colOff>1686588</xdr:colOff>
      <xdr:row>18</xdr:row>
      <xdr:rowOff>39688</xdr:rowOff>
    </xdr:to>
    <xdr:grpSp>
      <xdr:nvGrpSpPr>
        <xdr:cNvPr id="10" name="Group 9">
          <a:extLst>
            <a:ext uri="{FF2B5EF4-FFF2-40B4-BE49-F238E27FC236}">
              <a16:creationId xmlns:a16="http://schemas.microsoft.com/office/drawing/2014/main" id="{4522B127-DB73-4736-B8B4-E4AAA6C1D8F8}"/>
            </a:ext>
          </a:extLst>
        </xdr:cNvPr>
        <xdr:cNvGrpSpPr/>
      </xdr:nvGrpSpPr>
      <xdr:grpSpPr>
        <a:xfrm>
          <a:off x="7224487" y="724843"/>
          <a:ext cx="3074289" cy="2759720"/>
          <a:chOff x="5422674" y="533819"/>
          <a:chExt cx="2699744" cy="2606291"/>
        </a:xfrm>
      </xdr:grpSpPr>
      <xdr:sp macro="" textlink="">
        <xdr:nvSpPr>
          <xdr:cNvPr id="24" name="Rectangle 23">
            <a:extLst>
              <a:ext uri="{FF2B5EF4-FFF2-40B4-BE49-F238E27FC236}">
                <a16:creationId xmlns:a16="http://schemas.microsoft.com/office/drawing/2014/main" id="{00000000-0008-0000-0200-000018000000}"/>
              </a:ext>
            </a:extLst>
          </xdr:cNvPr>
          <xdr:cNvSpPr/>
        </xdr:nvSpPr>
        <xdr:spPr>
          <a:xfrm>
            <a:off x="5422674" y="533819"/>
            <a:ext cx="2699744" cy="2606291"/>
          </a:xfrm>
          <a:prstGeom prst="rect">
            <a:avLst/>
          </a:prstGeom>
          <a:solidFill>
            <a:schemeClr val="bg1">
              <a:lumMod val="85000"/>
            </a:schemeClr>
          </a:solidFill>
          <a:ln w="25400" cap="flat" cmpd="sng" algn="ctr">
            <a:solidFill>
              <a:schemeClr val="bg1">
                <a:lumMod val="50000"/>
              </a:schemeClr>
            </a:solidFill>
            <a:prstDash val="solid"/>
          </a:ln>
          <a:effectLst/>
        </xdr:spPr>
        <xdr:txBody>
          <a:bodyPr wrap="square" anchor="t"/>
          <a:lstStyle>
            <a:defPPr>
              <a:defRPr lang="en-US"/>
            </a:defPPr>
            <a:lvl1pPr algn="l" rtl="0" fontAlgn="base">
              <a:spcBef>
                <a:spcPct val="0"/>
              </a:spcBef>
              <a:spcAft>
                <a:spcPct val="0"/>
              </a:spcAft>
              <a:defRPr sz="2400" kern="1200">
                <a:solidFill>
                  <a:schemeClr val="tx1"/>
                </a:solidFill>
                <a:latin typeface="Arial" pitchFamily="34" charset="0"/>
                <a:ea typeface="ＭＳ Ｐゴシック"/>
                <a:cs typeface="ＭＳ Ｐゴシック"/>
              </a:defRPr>
            </a:lvl1pPr>
            <a:lvl2pPr marL="457200" algn="l" rtl="0" fontAlgn="base">
              <a:spcBef>
                <a:spcPct val="0"/>
              </a:spcBef>
              <a:spcAft>
                <a:spcPct val="0"/>
              </a:spcAft>
              <a:defRPr sz="2400" kern="1200">
                <a:solidFill>
                  <a:schemeClr val="tx1"/>
                </a:solidFill>
                <a:latin typeface="Arial" pitchFamily="34" charset="0"/>
                <a:ea typeface="ＭＳ Ｐゴシック"/>
                <a:cs typeface="ＭＳ Ｐゴシック"/>
              </a:defRPr>
            </a:lvl2pPr>
            <a:lvl3pPr marL="914400" algn="l" rtl="0" fontAlgn="base">
              <a:spcBef>
                <a:spcPct val="0"/>
              </a:spcBef>
              <a:spcAft>
                <a:spcPct val="0"/>
              </a:spcAft>
              <a:defRPr sz="2400" kern="1200">
                <a:solidFill>
                  <a:schemeClr val="tx1"/>
                </a:solidFill>
                <a:latin typeface="Arial" pitchFamily="34" charset="0"/>
                <a:ea typeface="ＭＳ Ｐゴシック"/>
                <a:cs typeface="ＭＳ Ｐゴシック"/>
              </a:defRPr>
            </a:lvl3pPr>
            <a:lvl4pPr marL="1371600" algn="l" rtl="0" fontAlgn="base">
              <a:spcBef>
                <a:spcPct val="0"/>
              </a:spcBef>
              <a:spcAft>
                <a:spcPct val="0"/>
              </a:spcAft>
              <a:defRPr sz="2400" kern="1200">
                <a:solidFill>
                  <a:schemeClr val="tx1"/>
                </a:solidFill>
                <a:latin typeface="Arial" pitchFamily="34" charset="0"/>
                <a:ea typeface="ＭＳ Ｐゴシック"/>
                <a:cs typeface="ＭＳ Ｐゴシック"/>
              </a:defRPr>
            </a:lvl4pPr>
            <a:lvl5pPr marL="1828800" algn="l" rtl="0" fontAlgn="base">
              <a:spcBef>
                <a:spcPct val="0"/>
              </a:spcBef>
              <a:spcAft>
                <a:spcPct val="0"/>
              </a:spcAft>
              <a:defRPr sz="2400" kern="1200">
                <a:solidFill>
                  <a:schemeClr val="tx1"/>
                </a:solidFill>
                <a:latin typeface="Arial" pitchFamily="34" charset="0"/>
                <a:ea typeface="ＭＳ Ｐゴシック"/>
                <a:cs typeface="ＭＳ Ｐゴシック"/>
              </a:defRPr>
            </a:lvl5pPr>
            <a:lvl6pPr marL="2286000" algn="l" defTabSz="914400" rtl="0" eaLnBrk="1" latinLnBrk="0" hangingPunct="1">
              <a:defRPr sz="2400" kern="1200">
                <a:solidFill>
                  <a:schemeClr val="tx1"/>
                </a:solidFill>
                <a:latin typeface="Arial" pitchFamily="34" charset="0"/>
                <a:ea typeface="ＭＳ Ｐゴシック"/>
                <a:cs typeface="ＭＳ Ｐゴシック"/>
              </a:defRPr>
            </a:lvl6pPr>
            <a:lvl7pPr marL="2743200" algn="l" defTabSz="914400" rtl="0" eaLnBrk="1" latinLnBrk="0" hangingPunct="1">
              <a:defRPr sz="2400" kern="1200">
                <a:solidFill>
                  <a:schemeClr val="tx1"/>
                </a:solidFill>
                <a:latin typeface="Arial" pitchFamily="34" charset="0"/>
                <a:ea typeface="ＭＳ Ｐゴシック"/>
                <a:cs typeface="ＭＳ Ｐゴシック"/>
              </a:defRPr>
            </a:lvl7pPr>
            <a:lvl8pPr marL="3200400" algn="l" defTabSz="914400" rtl="0" eaLnBrk="1" latinLnBrk="0" hangingPunct="1">
              <a:defRPr sz="2400" kern="1200">
                <a:solidFill>
                  <a:schemeClr val="tx1"/>
                </a:solidFill>
                <a:latin typeface="Arial" pitchFamily="34" charset="0"/>
                <a:ea typeface="ＭＳ Ｐゴシック"/>
                <a:cs typeface="ＭＳ Ｐゴシック"/>
              </a:defRPr>
            </a:lvl8pPr>
            <a:lvl9pPr marL="3657600" algn="l" defTabSz="914400" rtl="0" eaLnBrk="1" latinLnBrk="0" hangingPunct="1">
              <a:defRPr sz="2400" kern="1200">
                <a:solidFill>
                  <a:schemeClr val="tx1"/>
                </a:solidFill>
                <a:latin typeface="Arial" pitchFamily="34" charset="0"/>
                <a:ea typeface="ＭＳ Ｐゴシック"/>
                <a:cs typeface="ＭＳ Ｐゴシック"/>
              </a:defRPr>
            </a:lvl9pPr>
          </a:lstStyle>
          <a:p>
            <a:pPr fontAlgn="auto">
              <a:spcBef>
                <a:spcPts val="0"/>
              </a:spcBef>
              <a:spcAft>
                <a:spcPts val="0"/>
              </a:spcAft>
              <a:defRPr/>
            </a:pPr>
            <a:endParaRPr lang="en-US" sz="800" b="1">
              <a:solidFill>
                <a:prstClr val="black"/>
              </a:solidFill>
              <a:latin typeface="Arial"/>
            </a:endParaRPr>
          </a:p>
          <a:p>
            <a:pPr fontAlgn="auto">
              <a:spcBef>
                <a:spcPts val="0"/>
              </a:spcBef>
              <a:spcAft>
                <a:spcPts val="300"/>
              </a:spcAft>
              <a:defRPr/>
            </a:pPr>
            <a:r>
              <a:rPr lang="en-US" sz="1100">
                <a:solidFill>
                  <a:prstClr val="black"/>
                </a:solidFill>
                <a:latin typeface="Arial"/>
              </a:rPr>
              <a:t>Cells are assigned a Risk Rank (1 to 25) for use in reports.  Risk Levels (e.g. red, orange, yellow, green) indicate the degree of management attention required, the project defines this prioritization sequencing.</a:t>
            </a:r>
          </a:p>
          <a:p>
            <a:pPr fontAlgn="auto">
              <a:spcBef>
                <a:spcPts val="0"/>
              </a:spcBef>
              <a:spcAft>
                <a:spcPts val="300"/>
              </a:spcAft>
              <a:defRPr/>
            </a:pPr>
            <a:endParaRPr lang="en-US" sz="1000">
              <a:solidFill>
                <a:prstClr val="black"/>
              </a:solidFill>
              <a:latin typeface="Arial"/>
            </a:endParaRPr>
          </a:p>
        </xdr:txBody>
      </xdr:sp>
      <xdr:pic>
        <xdr:nvPicPr>
          <xdr:cNvPr id="7" name="Picture 6">
            <a:extLst>
              <a:ext uri="{FF2B5EF4-FFF2-40B4-BE49-F238E27FC236}">
                <a16:creationId xmlns:a16="http://schemas.microsoft.com/office/drawing/2014/main" id="{75B7B67F-0B81-47EB-9FF9-9C05E37D8287}"/>
              </a:ext>
            </a:extLst>
          </xdr:cNvPr>
          <xdr:cNvPicPr>
            <a:picLocks noChangeAspect="1"/>
          </xdr:cNvPicPr>
        </xdr:nvPicPr>
        <xdr:blipFill>
          <a:blip xmlns:r="http://schemas.openxmlformats.org/officeDocument/2006/relationships" r:embed="rId2"/>
          <a:stretch>
            <a:fillRect/>
          </a:stretch>
        </xdr:blipFill>
        <xdr:spPr>
          <a:xfrm>
            <a:off x="6063901" y="1660769"/>
            <a:ext cx="1305785" cy="1381649"/>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cpsn-my.sharepoint.com/personal/mrobert3_bechtel_com/Documents/NPMO%20-%20Risk%20Management/NPMO%20Project%20Risk%20Register/NPMO%20Risk%20Register%208-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
      <sheetName val="Risk Register"/>
      <sheetName val="PERM Rating Scheme, Risk Matrix"/>
      <sheetName val="ADMIN"/>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Z39"/>
  <sheetViews>
    <sheetView showGridLines="0" tabSelected="1" zoomScale="90" zoomScaleNormal="90" workbookViewId="0">
      <selection activeCell="F9" sqref="F9:F17"/>
    </sheetView>
  </sheetViews>
  <sheetFormatPr defaultColWidth="9.140625" defaultRowHeight="14.25" x14ac:dyDescent="0.2"/>
  <cols>
    <col min="1" max="1" width="6.7109375" style="56" customWidth="1"/>
    <col min="2" max="2" width="23.7109375" style="56" customWidth="1"/>
    <col min="3" max="3" width="19.7109375" style="56" customWidth="1"/>
    <col min="4" max="4" width="18.140625" style="56" customWidth="1"/>
    <col min="5" max="5" width="18.140625" style="56" hidden="1" customWidth="1"/>
    <col min="6" max="6" width="57.7109375" style="56" customWidth="1"/>
    <col min="7" max="7" width="24.28515625" style="56" customWidth="1"/>
    <col min="8" max="8" width="23.5703125" style="56" customWidth="1"/>
    <col min="9" max="9" width="16.28515625" style="56" customWidth="1"/>
    <col min="10" max="10" width="20.85546875" style="56" customWidth="1"/>
    <col min="11" max="11" width="11" style="56" customWidth="1"/>
    <col min="12" max="12" width="6" style="56" customWidth="1"/>
    <col min="13" max="13" width="14.5703125" style="56" customWidth="1"/>
    <col min="14" max="14" width="7.140625" style="56" customWidth="1"/>
    <col min="15" max="15" width="8" style="56" customWidth="1"/>
    <col min="16" max="16" width="16.5703125" style="56" customWidth="1"/>
    <col min="17" max="17" width="18.85546875" style="56" customWidth="1"/>
    <col min="18" max="18" width="5.42578125" style="56" customWidth="1"/>
    <col min="19" max="19" width="40.42578125" style="56" customWidth="1"/>
    <col min="20" max="20" width="16.28515625" style="56" customWidth="1"/>
    <col min="21" max="21" width="33.140625" style="56" customWidth="1"/>
    <col min="22" max="22" width="12.7109375" style="56" hidden="1" customWidth="1"/>
    <col min="23" max="23" width="6.28515625" style="56" hidden="1" customWidth="1"/>
    <col min="24" max="24" width="13.85546875" style="56" hidden="1" customWidth="1"/>
    <col min="25" max="25" width="6.7109375" style="56" hidden="1" customWidth="1"/>
    <col min="26" max="26" width="8.42578125" style="56" hidden="1" customWidth="1"/>
    <col min="27" max="16384" width="9.140625" style="56"/>
  </cols>
  <sheetData>
    <row r="3" spans="1:26" ht="23.25" x14ac:dyDescent="0.35">
      <c r="F3" s="122" t="s">
        <v>258</v>
      </c>
      <c r="G3" s="58"/>
    </row>
    <row r="4" spans="1:26" x14ac:dyDescent="0.2">
      <c r="F4" s="123"/>
    </row>
    <row r="5" spans="1:26" s="57" customFormat="1" ht="39" customHeight="1" x14ac:dyDescent="0.2">
      <c r="A5" s="182"/>
      <c r="B5" s="183"/>
      <c r="C5" s="183"/>
      <c r="D5" s="183"/>
      <c r="E5" s="183"/>
      <c r="F5" s="183"/>
      <c r="G5" s="183"/>
      <c r="H5" s="183"/>
      <c r="I5" s="183"/>
    </row>
    <row r="7" spans="1:26" s="59" customFormat="1" ht="23.25" customHeight="1" x14ac:dyDescent="0.25">
      <c r="A7" s="184" t="s">
        <v>151</v>
      </c>
      <c r="B7" s="143" t="s">
        <v>152</v>
      </c>
      <c r="C7" s="143" t="s">
        <v>153</v>
      </c>
      <c r="D7" s="143" t="s">
        <v>150</v>
      </c>
      <c r="E7" s="75"/>
      <c r="F7" s="143" t="s">
        <v>163</v>
      </c>
      <c r="G7" s="143" t="s">
        <v>154</v>
      </c>
      <c r="H7" s="143" t="s">
        <v>167</v>
      </c>
      <c r="I7" s="143" t="s">
        <v>165</v>
      </c>
      <c r="J7" s="143" t="s">
        <v>155</v>
      </c>
      <c r="K7" s="145" t="s">
        <v>199</v>
      </c>
      <c r="L7" s="146"/>
      <c r="M7" s="146"/>
      <c r="N7" s="146"/>
      <c r="O7" s="147"/>
      <c r="P7" s="148" t="s">
        <v>159</v>
      </c>
      <c r="Q7" s="148" t="s">
        <v>160</v>
      </c>
      <c r="R7" s="148"/>
      <c r="S7" s="148" t="s">
        <v>259</v>
      </c>
      <c r="T7" s="148" t="s">
        <v>161</v>
      </c>
      <c r="U7" s="148" t="s">
        <v>162</v>
      </c>
      <c r="V7" s="150" t="s">
        <v>200</v>
      </c>
      <c r="W7" s="151"/>
      <c r="X7" s="151"/>
      <c r="Y7" s="151"/>
      <c r="Z7" s="152"/>
    </row>
    <row r="8" spans="1:26" s="59" customFormat="1" ht="30.75" customHeight="1" thickBot="1" x14ac:dyDescent="0.3">
      <c r="A8" s="185"/>
      <c r="B8" s="144"/>
      <c r="C8" s="144"/>
      <c r="D8" s="144"/>
      <c r="E8" s="76"/>
      <c r="F8" s="144"/>
      <c r="G8" s="144"/>
      <c r="H8" s="144"/>
      <c r="I8" s="144"/>
      <c r="J8" s="144"/>
      <c r="K8" s="60" t="s">
        <v>156</v>
      </c>
      <c r="L8" s="140" t="s">
        <v>168</v>
      </c>
      <c r="M8" s="141"/>
      <c r="N8" s="142"/>
      <c r="O8" s="61" t="s">
        <v>157</v>
      </c>
      <c r="P8" s="149"/>
      <c r="Q8" s="149"/>
      <c r="R8" s="149"/>
      <c r="S8" s="149"/>
      <c r="T8" s="149"/>
      <c r="U8" s="149"/>
      <c r="V8" s="60" t="s">
        <v>156</v>
      </c>
      <c r="W8" s="140" t="s">
        <v>170</v>
      </c>
      <c r="X8" s="141"/>
      <c r="Y8" s="142"/>
      <c r="Z8" s="60" t="s">
        <v>157</v>
      </c>
    </row>
    <row r="9" spans="1:26" s="59" customFormat="1" ht="30.75" customHeight="1" x14ac:dyDescent="0.25">
      <c r="A9" s="175">
        <v>1</v>
      </c>
      <c r="B9" s="172" t="s">
        <v>233</v>
      </c>
      <c r="C9" s="172" t="s">
        <v>190</v>
      </c>
      <c r="D9" s="172" t="s">
        <v>206</v>
      </c>
      <c r="E9" s="72"/>
      <c r="F9" s="172" t="s">
        <v>197</v>
      </c>
      <c r="G9" s="172" t="s">
        <v>191</v>
      </c>
      <c r="H9" s="172" t="s">
        <v>217</v>
      </c>
      <c r="I9" s="172" t="s">
        <v>218</v>
      </c>
      <c r="J9" s="172" t="s">
        <v>219</v>
      </c>
      <c r="K9" s="153" t="s">
        <v>10</v>
      </c>
      <c r="L9" s="163" t="s">
        <v>164</v>
      </c>
      <c r="M9" s="164"/>
      <c r="N9" s="62" t="s">
        <v>0</v>
      </c>
      <c r="O9" s="165" t="str">
        <f>IF(K9="Threat",IFERROR(VLOOKUP(N9&amp;MAX(VLOOKUP(N10,$D$2:$I$3,5,FALSE),VLOOKUP(N11,$F$2:$I$3,4,FALSE),VLOOKUP(N12,$H$2:$I$3,2,FALSE),VLOOKUP(N13,$H$2:$I$3,2,FALSE),VLOOKUP(N14,$H$2:$I$3,2,FALSE),VLOOKUP(N15,$H$2:$I$3,2,FALSE),VLOOKUP(N16,$H$2:$I$3,2,FALSE),VLOOKUP(N17,$H$2:$I$3,2,FALSE)),$A$1:$B$23,2,FALSE),"NIL"),IF(K9="Opportunity",IFERROR(VLOOKUP(N9&amp;MAX(VLOOKUP(N10,$D$2:$I$3,5,FALSE),VLOOKUP(N11,$F$2:$I$3,4,FALSE),VLOOKUP(N12,$H$2:$I$3,2,FALSE),VLOOKUP(N13,$H$2:$I$3,2,FALSE),VLOOKUP(N14,$H$2:$I$3,2,FALSE),VLOOKUP(N15,$H$2:$I$3,2,FALSE),VLOOKUP(N16,$H$2:$I$3,2,FALSE),VLOOKUP(N17,$H$2:$I$3,2,FALSE)),$A$1:$C$23,3,FALSE),"NIL"),"Nil"))</f>
        <v>NIL</v>
      </c>
      <c r="P9" s="168" t="s">
        <v>192</v>
      </c>
      <c r="Q9" s="168" t="s">
        <v>193</v>
      </c>
      <c r="R9" s="63">
        <v>1</v>
      </c>
      <c r="S9" s="168" t="s">
        <v>194</v>
      </c>
      <c r="T9" s="168" t="s">
        <v>195</v>
      </c>
      <c r="U9" s="168" t="s">
        <v>198</v>
      </c>
      <c r="V9" s="153" t="s">
        <v>11</v>
      </c>
      <c r="W9" s="156" t="s">
        <v>164</v>
      </c>
      <c r="X9" s="157"/>
      <c r="Y9" s="62" t="s">
        <v>0</v>
      </c>
      <c r="Z9" s="158" t="str">
        <f>IF(V9="Threat",IFERROR(VLOOKUP(Y9&amp;MAX(VLOOKUP(Y10,$D$2:$I$3,5,FALSE),VLOOKUP(Y11,$F$2:$I$3,4,FALSE),VLOOKUP(Y12,$H$2:$I$3,2,FALSE),VLOOKUP(Y13,$H$2:$I$3,2,FALSE),VLOOKUP(Y14,$H$2:$I$3,2,FALSE),VLOOKUP(Y15,$H$2:$I$3,2,FALSE),VLOOKUP(Y16,$H$2:$I$3,2,FALSE),VLOOKUP(Y17,$H$2:$I$3,2,FALSE)),$A$1:$B$23,2,FALSE),"NIL"),IF(V9="Opportunity",IFERROR(VLOOKUP(Y9&amp;MAX(VLOOKUP(Y10,$D$2:$I$3,5,FALSE),VLOOKUP(Y11,$F$2:$I$3,4,FALSE),VLOOKUP(Y12,$H$2:$I$3,2,FALSE),VLOOKUP(Y13,$H$2:$I$3,2,FALSE),VLOOKUP(Y14,$H$2:$I$3,2,FALSE),VLOOKUP(Y15,$H$2:$I$3,2,FALSE),VLOOKUP(Y16,$H$2:$I$3,2,FALSE),VLOOKUP(Y17,$H$2:$I$3,2,FALSE)),$A$1:$C$23,3,FALSE),"NIL"),"Nil"))</f>
        <v>NIL</v>
      </c>
    </row>
    <row r="10" spans="1:26" s="59" customFormat="1" ht="33.75" customHeight="1" x14ac:dyDescent="0.25">
      <c r="A10" s="176"/>
      <c r="B10" s="173"/>
      <c r="C10" s="173"/>
      <c r="D10" s="173"/>
      <c r="E10" s="73"/>
      <c r="F10" s="173"/>
      <c r="G10" s="173"/>
      <c r="H10" s="173"/>
      <c r="I10" s="173"/>
      <c r="J10" s="173"/>
      <c r="K10" s="154"/>
      <c r="L10" s="161" t="s">
        <v>158</v>
      </c>
      <c r="M10" s="64" t="s">
        <v>1</v>
      </c>
      <c r="N10" s="65" t="s">
        <v>196</v>
      </c>
      <c r="O10" s="166"/>
      <c r="P10" s="169"/>
      <c r="Q10" s="169"/>
      <c r="R10" s="66">
        <v>2</v>
      </c>
      <c r="S10" s="169"/>
      <c r="T10" s="169"/>
      <c r="U10" s="169"/>
      <c r="V10" s="154"/>
      <c r="W10" s="161" t="s">
        <v>158</v>
      </c>
      <c r="X10" s="64" t="s">
        <v>1</v>
      </c>
      <c r="Y10" s="65" t="s">
        <v>2</v>
      </c>
      <c r="Z10" s="159"/>
    </row>
    <row r="11" spans="1:26" s="59" customFormat="1" ht="32.25" customHeight="1" x14ac:dyDescent="0.25">
      <c r="A11" s="176"/>
      <c r="B11" s="173"/>
      <c r="C11" s="173"/>
      <c r="D11" s="173"/>
      <c r="E11" s="73"/>
      <c r="F11" s="173"/>
      <c r="G11" s="173"/>
      <c r="H11" s="173"/>
      <c r="I11" s="173"/>
      <c r="J11" s="173"/>
      <c r="K11" s="154"/>
      <c r="L11" s="161"/>
      <c r="M11" s="64" t="s">
        <v>3</v>
      </c>
      <c r="N11" s="65" t="s">
        <v>2</v>
      </c>
      <c r="O11" s="166"/>
      <c r="P11" s="169"/>
      <c r="Q11" s="169"/>
      <c r="R11" s="66">
        <v>3</v>
      </c>
      <c r="S11" s="169"/>
      <c r="T11" s="169"/>
      <c r="U11" s="169"/>
      <c r="V11" s="154"/>
      <c r="W11" s="161"/>
      <c r="X11" s="64" t="s">
        <v>3</v>
      </c>
      <c r="Y11" s="65" t="s">
        <v>2</v>
      </c>
      <c r="Z11" s="159"/>
    </row>
    <row r="12" spans="1:26" s="59" customFormat="1" ht="33.75" customHeight="1" x14ac:dyDescent="0.25">
      <c r="A12" s="176"/>
      <c r="B12" s="173"/>
      <c r="C12" s="173"/>
      <c r="D12" s="173"/>
      <c r="E12" s="73"/>
      <c r="F12" s="173"/>
      <c r="G12" s="173"/>
      <c r="H12" s="173"/>
      <c r="I12" s="173"/>
      <c r="J12" s="173"/>
      <c r="K12" s="154"/>
      <c r="L12" s="161"/>
      <c r="M12" s="64" t="s">
        <v>4</v>
      </c>
      <c r="N12" s="65" t="s">
        <v>2</v>
      </c>
      <c r="O12" s="166"/>
      <c r="P12" s="169"/>
      <c r="Q12" s="169"/>
      <c r="R12" s="66">
        <v>4</v>
      </c>
      <c r="S12" s="169"/>
      <c r="T12" s="169"/>
      <c r="U12" s="169"/>
      <c r="V12" s="154"/>
      <c r="W12" s="161"/>
      <c r="X12" s="64" t="s">
        <v>4</v>
      </c>
      <c r="Y12" s="65" t="s">
        <v>2</v>
      </c>
      <c r="Z12" s="159"/>
    </row>
    <row r="13" spans="1:26" s="59" customFormat="1" ht="26.25" customHeight="1" x14ac:dyDescent="0.25">
      <c r="A13" s="176"/>
      <c r="B13" s="173"/>
      <c r="C13" s="173"/>
      <c r="D13" s="173"/>
      <c r="E13" s="73"/>
      <c r="F13" s="173"/>
      <c r="G13" s="173"/>
      <c r="H13" s="173"/>
      <c r="I13" s="173"/>
      <c r="J13" s="173"/>
      <c r="K13" s="154"/>
      <c r="L13" s="161"/>
      <c r="M13" s="64" t="s">
        <v>5</v>
      </c>
      <c r="N13" s="65" t="s">
        <v>2</v>
      </c>
      <c r="O13" s="166"/>
      <c r="P13" s="169"/>
      <c r="Q13" s="169"/>
      <c r="R13" s="66">
        <v>5</v>
      </c>
      <c r="S13" s="169"/>
      <c r="T13" s="169"/>
      <c r="U13" s="169"/>
      <c r="V13" s="154"/>
      <c r="W13" s="161"/>
      <c r="X13" s="64" t="s">
        <v>5</v>
      </c>
      <c r="Y13" s="65" t="s">
        <v>2</v>
      </c>
      <c r="Z13" s="159"/>
    </row>
    <row r="14" spans="1:26" s="59" customFormat="1" ht="29.25" customHeight="1" x14ac:dyDescent="0.25">
      <c r="A14" s="176"/>
      <c r="B14" s="173"/>
      <c r="C14" s="173"/>
      <c r="D14" s="173"/>
      <c r="E14" s="73"/>
      <c r="F14" s="173"/>
      <c r="G14" s="173"/>
      <c r="H14" s="173"/>
      <c r="I14" s="173"/>
      <c r="J14" s="173"/>
      <c r="K14" s="154"/>
      <c r="L14" s="161"/>
      <c r="M14" s="64" t="s">
        <v>6</v>
      </c>
      <c r="N14" s="65" t="s">
        <v>2</v>
      </c>
      <c r="O14" s="166"/>
      <c r="P14" s="169"/>
      <c r="Q14" s="169"/>
      <c r="R14" s="66">
        <v>6</v>
      </c>
      <c r="S14" s="169"/>
      <c r="T14" s="169"/>
      <c r="U14" s="169"/>
      <c r="V14" s="154"/>
      <c r="W14" s="161"/>
      <c r="X14" s="64" t="s">
        <v>6</v>
      </c>
      <c r="Y14" s="65" t="s">
        <v>2</v>
      </c>
      <c r="Z14" s="159"/>
    </row>
    <row r="15" spans="1:26" s="59" customFormat="1" ht="32.25" customHeight="1" x14ac:dyDescent="0.25">
      <c r="A15" s="176"/>
      <c r="B15" s="173"/>
      <c r="C15" s="173"/>
      <c r="D15" s="173"/>
      <c r="E15" s="73"/>
      <c r="F15" s="173"/>
      <c r="G15" s="173"/>
      <c r="H15" s="173"/>
      <c r="I15" s="173"/>
      <c r="J15" s="173"/>
      <c r="K15" s="154"/>
      <c r="L15" s="161"/>
      <c r="M15" s="64" t="s">
        <v>7</v>
      </c>
      <c r="N15" s="65" t="s">
        <v>2</v>
      </c>
      <c r="O15" s="166"/>
      <c r="P15" s="169"/>
      <c r="Q15" s="169"/>
      <c r="R15" s="66">
        <v>7</v>
      </c>
      <c r="S15" s="169"/>
      <c r="T15" s="169"/>
      <c r="U15" s="169"/>
      <c r="V15" s="154"/>
      <c r="W15" s="161"/>
      <c r="X15" s="64" t="s">
        <v>7</v>
      </c>
      <c r="Y15" s="65" t="s">
        <v>2</v>
      </c>
      <c r="Z15" s="159"/>
    </row>
    <row r="16" spans="1:26" s="59" customFormat="1" ht="35.25" customHeight="1" x14ac:dyDescent="0.25">
      <c r="A16" s="176"/>
      <c r="B16" s="173"/>
      <c r="C16" s="173"/>
      <c r="D16" s="173"/>
      <c r="E16" s="73"/>
      <c r="F16" s="173"/>
      <c r="G16" s="173"/>
      <c r="H16" s="173"/>
      <c r="I16" s="173"/>
      <c r="J16" s="173"/>
      <c r="K16" s="154"/>
      <c r="L16" s="161"/>
      <c r="M16" s="64" t="s">
        <v>8</v>
      </c>
      <c r="N16" s="65" t="s">
        <v>2</v>
      </c>
      <c r="O16" s="166"/>
      <c r="P16" s="169"/>
      <c r="Q16" s="169"/>
      <c r="R16" s="66">
        <v>8</v>
      </c>
      <c r="S16" s="169"/>
      <c r="T16" s="169"/>
      <c r="U16" s="169"/>
      <c r="V16" s="154"/>
      <c r="W16" s="161"/>
      <c r="X16" s="64" t="s">
        <v>8</v>
      </c>
      <c r="Y16" s="65" t="s">
        <v>2</v>
      </c>
      <c r="Z16" s="159"/>
    </row>
    <row r="17" spans="1:26" s="59" customFormat="1" ht="35.25" customHeight="1" thickBot="1" x14ac:dyDescent="0.3">
      <c r="A17" s="177"/>
      <c r="B17" s="174"/>
      <c r="C17" s="174"/>
      <c r="D17" s="174"/>
      <c r="E17" s="74"/>
      <c r="F17" s="174"/>
      <c r="G17" s="174"/>
      <c r="H17" s="174"/>
      <c r="I17" s="174"/>
      <c r="J17" s="174"/>
      <c r="K17" s="155"/>
      <c r="L17" s="162"/>
      <c r="M17" s="67" t="s">
        <v>9</v>
      </c>
      <c r="N17" s="68" t="s">
        <v>2</v>
      </c>
      <c r="O17" s="167"/>
      <c r="P17" s="170"/>
      <c r="Q17" s="170"/>
      <c r="R17" s="69">
        <v>9</v>
      </c>
      <c r="S17" s="170"/>
      <c r="T17" s="170"/>
      <c r="U17" s="170"/>
      <c r="V17" s="155"/>
      <c r="W17" s="162"/>
      <c r="X17" s="67" t="s">
        <v>9</v>
      </c>
      <c r="Y17" s="68" t="s">
        <v>2</v>
      </c>
      <c r="Z17" s="160"/>
    </row>
    <row r="18" spans="1:26" ht="17.25" customHeight="1" x14ac:dyDescent="0.2"/>
    <row r="19" spans="1:26" ht="17.25" customHeight="1" x14ac:dyDescent="0.2">
      <c r="A19" s="171"/>
      <c r="B19" s="171"/>
      <c r="C19" s="171"/>
      <c r="D19" s="171"/>
      <c r="E19" s="171"/>
      <c r="F19" s="171"/>
      <c r="G19" s="171"/>
      <c r="H19" s="171"/>
    </row>
    <row r="20" spans="1:26" ht="37.5" customHeight="1" x14ac:dyDescent="0.2">
      <c r="A20" s="181" t="s">
        <v>201</v>
      </c>
      <c r="B20" s="187"/>
      <c r="C20" s="187"/>
      <c r="D20" s="187"/>
      <c r="E20" s="187"/>
      <c r="F20" s="187"/>
      <c r="G20" s="187"/>
      <c r="H20" s="187"/>
    </row>
    <row r="21" spans="1:26" ht="35.25" customHeight="1" x14ac:dyDescent="0.2">
      <c r="A21" s="186" t="s">
        <v>202</v>
      </c>
      <c r="B21" s="171"/>
      <c r="C21" s="171"/>
      <c r="D21" s="171"/>
      <c r="E21" s="171"/>
      <c r="F21" s="171"/>
      <c r="G21" s="171"/>
      <c r="H21" s="171"/>
    </row>
    <row r="22" spans="1:26" ht="105" customHeight="1" x14ac:dyDescent="0.2">
      <c r="A22" s="186" t="s">
        <v>220</v>
      </c>
      <c r="B22" s="186"/>
      <c r="C22" s="186"/>
      <c r="D22" s="186"/>
      <c r="E22" s="186"/>
      <c r="F22" s="186"/>
      <c r="G22" s="186"/>
      <c r="H22" s="186"/>
    </row>
    <row r="25" spans="1:26" ht="31.5" customHeight="1" x14ac:dyDescent="0.2">
      <c r="A25" s="181" t="s">
        <v>241</v>
      </c>
      <c r="B25" s="181"/>
      <c r="C25" s="181"/>
      <c r="D25" s="181"/>
      <c r="E25" s="181"/>
      <c r="F25" s="181"/>
      <c r="G25" s="181"/>
      <c r="H25" s="181"/>
      <c r="I25" s="181"/>
    </row>
    <row r="27" spans="1:26" ht="15" x14ac:dyDescent="0.25">
      <c r="B27" s="70" t="s">
        <v>260</v>
      </c>
      <c r="C27" s="70" t="s">
        <v>221</v>
      </c>
      <c r="D27" s="70" t="s">
        <v>222</v>
      </c>
      <c r="E27" s="82"/>
    </row>
    <row r="28" spans="1:26" x14ac:dyDescent="0.2">
      <c r="B28" s="81" t="s">
        <v>0</v>
      </c>
      <c r="C28" s="81" t="s">
        <v>196</v>
      </c>
      <c r="D28" s="81" t="s">
        <v>196</v>
      </c>
      <c r="E28" s="83">
        <v>0</v>
      </c>
    </row>
    <row r="29" spans="1:26" x14ac:dyDescent="0.2">
      <c r="B29" s="71" t="s">
        <v>47</v>
      </c>
      <c r="C29" s="71" t="s">
        <v>61</v>
      </c>
      <c r="D29" s="71" t="s">
        <v>61</v>
      </c>
      <c r="E29" s="83">
        <v>1</v>
      </c>
    </row>
    <row r="30" spans="1:26" x14ac:dyDescent="0.2">
      <c r="B30" s="71" t="s">
        <v>203</v>
      </c>
      <c r="C30" s="71" t="s">
        <v>62</v>
      </c>
      <c r="D30" s="71" t="s">
        <v>62</v>
      </c>
      <c r="E30" s="83">
        <v>2</v>
      </c>
    </row>
    <row r="31" spans="1:26" x14ac:dyDescent="0.2">
      <c r="B31" s="71" t="s">
        <v>204</v>
      </c>
      <c r="C31" s="71" t="s">
        <v>63</v>
      </c>
      <c r="D31" s="71" t="s">
        <v>63</v>
      </c>
      <c r="E31" s="83">
        <v>3</v>
      </c>
    </row>
    <row r="32" spans="1:26" x14ac:dyDescent="0.2">
      <c r="B32" s="71" t="s">
        <v>205</v>
      </c>
      <c r="C32" s="71" t="s">
        <v>64</v>
      </c>
      <c r="D32" s="71" t="s">
        <v>64</v>
      </c>
      <c r="E32" s="83">
        <v>4</v>
      </c>
    </row>
    <row r="33" spans="2:6" x14ac:dyDescent="0.2">
      <c r="B33" s="71" t="s">
        <v>51</v>
      </c>
      <c r="C33" s="71" t="s">
        <v>65</v>
      </c>
      <c r="D33" s="71" t="s">
        <v>65</v>
      </c>
      <c r="E33" s="83">
        <v>5</v>
      </c>
    </row>
    <row r="34" spans="2:6" ht="15" thickBot="1" x14ac:dyDescent="0.25"/>
    <row r="35" spans="2:6" x14ac:dyDescent="0.2">
      <c r="B35" s="178" t="s">
        <v>240</v>
      </c>
      <c r="C35" s="116" t="s">
        <v>223</v>
      </c>
      <c r="D35" s="101" t="s">
        <v>228</v>
      </c>
      <c r="E35" s="83">
        <v>1</v>
      </c>
      <c r="F35" s="56" t="s">
        <v>61</v>
      </c>
    </row>
    <row r="36" spans="2:6" x14ac:dyDescent="0.2">
      <c r="B36" s="179"/>
      <c r="C36" s="117" t="s">
        <v>224</v>
      </c>
      <c r="D36" s="102" t="s">
        <v>229</v>
      </c>
      <c r="E36" s="83">
        <v>2</v>
      </c>
      <c r="F36" s="56" t="s">
        <v>62</v>
      </c>
    </row>
    <row r="37" spans="2:6" x14ac:dyDescent="0.2">
      <c r="B37" s="179"/>
      <c r="C37" s="117" t="s">
        <v>225</v>
      </c>
      <c r="D37" s="102" t="s">
        <v>230</v>
      </c>
      <c r="E37" s="83">
        <v>3</v>
      </c>
      <c r="F37" s="56" t="s">
        <v>63</v>
      </c>
    </row>
    <row r="38" spans="2:6" x14ac:dyDescent="0.2">
      <c r="B38" s="179"/>
      <c r="C38" s="117" t="s">
        <v>226</v>
      </c>
      <c r="D38" s="102" t="s">
        <v>231</v>
      </c>
      <c r="E38" s="83">
        <v>4</v>
      </c>
      <c r="F38" s="56" t="s">
        <v>64</v>
      </c>
    </row>
    <row r="39" spans="2:6" ht="15" thickBot="1" x14ac:dyDescent="0.25">
      <c r="B39" s="180"/>
      <c r="C39" s="118" t="s">
        <v>227</v>
      </c>
      <c r="D39" s="103" t="s">
        <v>232</v>
      </c>
      <c r="E39" s="83">
        <v>5</v>
      </c>
      <c r="F39" s="56" t="s">
        <v>65</v>
      </c>
    </row>
  </sheetData>
  <mergeCells count="48">
    <mergeCell ref="B35:B39"/>
    <mergeCell ref="A25:I25"/>
    <mergeCell ref="A5:I5"/>
    <mergeCell ref="S9:S17"/>
    <mergeCell ref="T9:T17"/>
    <mergeCell ref="G9:G17"/>
    <mergeCell ref="L8:N8"/>
    <mergeCell ref="G7:G8"/>
    <mergeCell ref="A7:A8"/>
    <mergeCell ref="B7:B8"/>
    <mergeCell ref="C7:C8"/>
    <mergeCell ref="D7:D8"/>
    <mergeCell ref="F7:F8"/>
    <mergeCell ref="A22:H22"/>
    <mergeCell ref="A21:H21"/>
    <mergeCell ref="A20:H20"/>
    <mergeCell ref="A19:H19"/>
    <mergeCell ref="P9:P17"/>
    <mergeCell ref="H9:H17"/>
    <mergeCell ref="I9:I17"/>
    <mergeCell ref="J9:J17"/>
    <mergeCell ref="K9:K17"/>
    <mergeCell ref="A9:A17"/>
    <mergeCell ref="B9:B17"/>
    <mergeCell ref="C9:C17"/>
    <mergeCell ref="D9:D17"/>
    <mergeCell ref="F9:F17"/>
    <mergeCell ref="V9:V17"/>
    <mergeCell ref="W9:X9"/>
    <mergeCell ref="Z9:Z17"/>
    <mergeCell ref="L10:L17"/>
    <mergeCell ref="W10:W17"/>
    <mergeCell ref="L9:M9"/>
    <mergeCell ref="O9:O17"/>
    <mergeCell ref="U9:U17"/>
    <mergeCell ref="Q9:Q17"/>
    <mergeCell ref="W8:Y8"/>
    <mergeCell ref="H7:H8"/>
    <mergeCell ref="I7:I8"/>
    <mergeCell ref="J7:J8"/>
    <mergeCell ref="K7:O7"/>
    <mergeCell ref="P7:P8"/>
    <mergeCell ref="Q7:Q8"/>
    <mergeCell ref="R7:R8"/>
    <mergeCell ref="S7:S8"/>
    <mergeCell ref="T7:T8"/>
    <mergeCell ref="U7:U8"/>
    <mergeCell ref="V7:Z7"/>
  </mergeCells>
  <conditionalFormatting sqref="K9:K17">
    <cfRule type="containsText" dxfId="54" priority="23" operator="containsText" text="Threat">
      <formula>NOT(ISERROR(SEARCH("Threat",K9)))</formula>
    </cfRule>
    <cfRule type="containsText" dxfId="53" priority="24" operator="containsText" text="Opportunity">
      <formula>NOT(ISERROR(SEARCH("Opportunity",K9)))</formula>
    </cfRule>
  </conditionalFormatting>
  <conditionalFormatting sqref="V9:V17">
    <cfRule type="containsText" dxfId="52" priority="21" operator="containsText" text="Threat">
      <formula>NOT(ISERROR(SEARCH("Threat",V9)))</formula>
    </cfRule>
    <cfRule type="containsText" dxfId="51" priority="22" operator="containsText" text="Opportunity">
      <formula>NOT(ISERROR(SEARCH("Opportunity",V9)))</formula>
    </cfRule>
  </conditionalFormatting>
  <conditionalFormatting sqref="Z9:Z17 O9:O17">
    <cfRule type="cellIs" dxfId="50" priority="1" operator="between">
      <formula>-22</formula>
      <formula>-25</formula>
    </cfRule>
    <cfRule type="cellIs" dxfId="49" priority="2" operator="between">
      <formula>-19</formula>
      <formula>-20</formula>
    </cfRule>
    <cfRule type="cellIs" dxfId="48" priority="3" operator="equal">
      <formula>-15</formula>
    </cfRule>
    <cfRule type="cellIs" dxfId="47" priority="4" operator="equal">
      <formula>-21</formula>
    </cfRule>
    <cfRule type="cellIs" dxfId="46" priority="5" operator="between">
      <formula>-16</formula>
      <formula>-18</formula>
    </cfRule>
    <cfRule type="cellIs" dxfId="45" priority="6" operator="between">
      <formula>-13</formula>
      <formula>-14</formula>
    </cfRule>
    <cfRule type="cellIs" dxfId="44" priority="7" operator="between">
      <formula>-9</formula>
      <formula>-10</formula>
    </cfRule>
    <cfRule type="cellIs" dxfId="43" priority="8" operator="between">
      <formula>-11</formula>
      <formula>-12</formula>
    </cfRule>
    <cfRule type="cellIs" dxfId="42" priority="9" operator="between">
      <formula>-3</formula>
      <formula>-8</formula>
    </cfRule>
    <cfRule type="cellIs" dxfId="41" priority="10" operator="between">
      <formula>-1</formula>
      <formula>-2</formula>
    </cfRule>
    <cfRule type="cellIs" dxfId="40" priority="11" operator="between">
      <formula>22</formula>
      <formula>25</formula>
    </cfRule>
    <cfRule type="cellIs" dxfId="39" priority="12" operator="between">
      <formula>19</formula>
      <formula>20</formula>
    </cfRule>
    <cfRule type="cellIs" dxfId="38" priority="13" operator="equal">
      <formula>15</formula>
    </cfRule>
    <cfRule type="cellIs" dxfId="37" priority="14" operator="equal">
      <formula>21</formula>
    </cfRule>
    <cfRule type="cellIs" dxfId="36" priority="15" operator="between">
      <formula>16</formula>
      <formula>18</formula>
    </cfRule>
    <cfRule type="cellIs" dxfId="35" priority="16" operator="between">
      <formula>13</formula>
      <formula>14</formula>
    </cfRule>
    <cfRule type="cellIs" dxfId="34" priority="17" operator="between">
      <formula>9</formula>
      <formula>10</formula>
    </cfRule>
    <cfRule type="cellIs" dxfId="33" priority="18" operator="between">
      <formula>11</formula>
      <formula>12</formula>
    </cfRule>
    <cfRule type="cellIs" dxfId="32" priority="19" operator="between">
      <formula>3</formula>
      <formula>8</formula>
    </cfRule>
    <cfRule type="cellIs" dxfId="31" priority="20" operator="between">
      <formula>1</formula>
      <formula>2</formula>
    </cfRule>
  </conditionalFormatting>
  <dataValidations disablePrompts="1" count="1">
    <dataValidation allowBlank="1" showInputMessage="1" showErrorMessage="1" prompt="Do not edit" sqref="O9:O17 Z9:Z17 R9:R17"/>
  </dataValidations>
  <pageMargins left="0.70866141732283505" right="0.70866141732283505" top="0.74803149606299202" bottom="0.74803149606299202" header="0.31496062992126" footer="0.31496062992126"/>
  <pageSetup paperSize="8" scale="49" orientation="landscape" r:id="rId1"/>
  <headerFooter>
    <oddFooter>&amp;L&amp;14Template No.: EPM-EM0-TP-000001 Rev 002&amp;CLevel - 3-E External
Electronic documents once printed, are uncontrolled and may become out-dated. Refer to ECMS for current revision.&amp;RPage &amp;P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ct Threat or Opp then double click.">
          <x14:formula1>
            <xm:f>Sheet2!$B$1:$B$3</xm:f>
          </x14:formula1>
          <xm:sqref>V9:V17 K9:K17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7701"/>
  <sheetViews>
    <sheetView showGridLines="0" topLeftCell="A7" zoomScale="80" zoomScaleNormal="80" zoomScaleSheetLayoutView="26" workbookViewId="0">
      <selection activeCell="A5" sqref="A1:XFD1048576"/>
    </sheetView>
  </sheetViews>
  <sheetFormatPr defaultColWidth="9.140625" defaultRowHeight="15" x14ac:dyDescent="0.25"/>
  <cols>
    <col min="1" max="1" width="8.5703125" style="13" customWidth="1"/>
    <col min="2" max="2" width="20.5703125" style="13" customWidth="1"/>
    <col min="3" max="3" width="14.28515625" style="13" customWidth="1"/>
    <col min="4" max="4" width="17.140625" style="13" customWidth="1"/>
    <col min="5" max="5" width="13.42578125" style="13" customWidth="1"/>
    <col min="6" max="6" width="34.5703125" style="108" customWidth="1"/>
    <col min="7" max="7" width="35.7109375" style="13" customWidth="1"/>
    <col min="8" max="8" width="28.7109375" style="13" customWidth="1"/>
    <col min="9" max="9" width="33" style="13" customWidth="1"/>
    <col min="10" max="10" width="14.5703125" style="13" customWidth="1"/>
    <col min="11" max="11" width="7.7109375" style="13" customWidth="1"/>
    <col min="12" max="12" width="14.85546875" style="13" customWidth="1"/>
    <col min="13" max="13" width="11.7109375" style="13" customWidth="1"/>
    <col min="14" max="14" width="9" style="13" customWidth="1"/>
    <col min="15" max="15" width="16.5703125" style="24" customWidth="1"/>
    <col min="16" max="16" width="14.5703125" style="13" customWidth="1"/>
    <col min="17" max="17" width="4.42578125" style="13" customWidth="1"/>
    <col min="18" max="18" width="41.42578125" style="38" customWidth="1"/>
    <col min="19" max="19" width="13.5703125" style="13" customWidth="1"/>
    <col min="20" max="20" width="11.28515625" style="13" customWidth="1"/>
    <col min="21" max="21" width="13" style="13" hidden="1" customWidth="1"/>
    <col min="22" max="22" width="5.42578125" style="13" hidden="1" customWidth="1"/>
    <col min="23" max="23" width="15.28515625" style="13" hidden="1" customWidth="1"/>
    <col min="24" max="24" width="10.140625" style="13" hidden="1" customWidth="1"/>
    <col min="25" max="25" width="9.7109375" style="13" hidden="1" customWidth="1"/>
    <col min="26" max="26" width="7" style="24" customWidth="1"/>
    <col min="27" max="16384" width="9.140625" style="13"/>
  </cols>
  <sheetData>
    <row r="1" spans="1:28" x14ac:dyDescent="0.25">
      <c r="A1" s="22"/>
      <c r="B1" s="23"/>
      <c r="C1" s="3"/>
      <c r="D1" s="3"/>
      <c r="E1" s="3"/>
      <c r="F1" s="104"/>
      <c r="G1" s="23"/>
      <c r="H1" s="3"/>
      <c r="I1" s="3"/>
      <c r="J1" s="3"/>
      <c r="K1" s="3"/>
      <c r="L1" s="3"/>
      <c r="M1" s="3"/>
      <c r="N1" s="3"/>
      <c r="O1" s="4"/>
      <c r="P1" s="5"/>
      <c r="Q1" s="5"/>
      <c r="R1" s="35"/>
      <c r="S1" s="5"/>
      <c r="T1" s="5"/>
      <c r="U1" s="5"/>
      <c r="V1" s="5"/>
      <c r="W1" s="3"/>
      <c r="X1" s="3"/>
      <c r="Y1" s="3"/>
      <c r="Z1" s="4"/>
    </row>
    <row r="2" spans="1:28" ht="27" x14ac:dyDescent="0.25">
      <c r="A2" s="80" t="s">
        <v>151</v>
      </c>
      <c r="B2" s="78" t="s">
        <v>152</v>
      </c>
      <c r="C2" s="78" t="s">
        <v>153</v>
      </c>
      <c r="D2" s="78" t="s">
        <v>150</v>
      </c>
      <c r="E2" s="78" t="s">
        <v>163</v>
      </c>
      <c r="F2" s="78" t="s">
        <v>154</v>
      </c>
      <c r="G2" s="78" t="s">
        <v>167</v>
      </c>
      <c r="H2" s="78" t="s">
        <v>165</v>
      </c>
      <c r="I2" s="78" t="s">
        <v>155</v>
      </c>
      <c r="J2" s="228" t="s">
        <v>169</v>
      </c>
      <c r="K2" s="229"/>
      <c r="L2" s="229"/>
      <c r="M2" s="229"/>
      <c r="N2" s="230"/>
      <c r="O2" s="79" t="s">
        <v>159</v>
      </c>
      <c r="P2" s="79" t="s">
        <v>160</v>
      </c>
      <c r="Q2" s="79"/>
      <c r="R2" s="79" t="s">
        <v>259</v>
      </c>
      <c r="S2" s="79" t="s">
        <v>161</v>
      </c>
      <c r="T2" s="79" t="s">
        <v>162</v>
      </c>
      <c r="U2" s="234" t="s">
        <v>171</v>
      </c>
      <c r="V2" s="235"/>
      <c r="W2" s="235"/>
      <c r="X2" s="235"/>
      <c r="Y2" s="236"/>
      <c r="Z2" s="87"/>
      <c r="AA2" s="87"/>
      <c r="AB2" s="87"/>
    </row>
    <row r="3" spans="1:28" ht="27.75" thickBot="1" x14ac:dyDescent="0.3">
      <c r="A3" s="85"/>
      <c r="B3" s="84"/>
      <c r="C3" s="84"/>
      <c r="D3" s="84"/>
      <c r="E3" s="84"/>
      <c r="F3" s="105"/>
      <c r="G3" s="84"/>
      <c r="H3" s="84"/>
      <c r="I3" s="84"/>
      <c r="J3" s="78" t="s">
        <v>156</v>
      </c>
      <c r="K3" s="231" t="s">
        <v>168</v>
      </c>
      <c r="L3" s="232"/>
      <c r="M3" s="233"/>
      <c r="N3" s="77" t="s">
        <v>157</v>
      </c>
      <c r="O3" s="86"/>
      <c r="P3" s="86"/>
      <c r="Q3" s="86"/>
      <c r="R3" s="86"/>
      <c r="S3" s="86"/>
      <c r="T3" s="86"/>
      <c r="U3" s="78" t="s">
        <v>156</v>
      </c>
      <c r="V3" s="231" t="s">
        <v>170</v>
      </c>
      <c r="W3" s="232"/>
      <c r="X3" s="233"/>
      <c r="Y3" s="78" t="s">
        <v>157</v>
      </c>
      <c r="Z3" s="13"/>
    </row>
    <row r="4" spans="1:28" thickBot="1" x14ac:dyDescent="0.3">
      <c r="A4" s="88"/>
      <c r="B4" s="89"/>
      <c r="C4" s="89"/>
      <c r="D4" s="89"/>
      <c r="E4" s="89"/>
      <c r="F4" s="106"/>
      <c r="G4" s="89"/>
      <c r="H4" s="89"/>
      <c r="I4" s="89"/>
      <c r="J4" s="90"/>
      <c r="K4" s="91"/>
      <c r="L4" s="92"/>
      <c r="M4" s="93"/>
      <c r="N4" s="90"/>
      <c r="O4" s="94"/>
      <c r="P4" s="94"/>
      <c r="Q4" s="94"/>
      <c r="R4" s="94"/>
      <c r="S4" s="94"/>
      <c r="T4" s="94"/>
      <c r="U4" s="90"/>
      <c r="V4" s="91"/>
      <c r="W4" s="92"/>
      <c r="X4" s="93"/>
      <c r="Y4" s="91"/>
      <c r="Z4" s="13"/>
    </row>
    <row r="5" spans="1:28" ht="14.25" x14ac:dyDescent="0.25">
      <c r="A5" s="188">
        <v>1</v>
      </c>
      <c r="B5" s="191"/>
      <c r="C5" s="197"/>
      <c r="D5" s="197"/>
      <c r="E5" s="197"/>
      <c r="F5" s="194"/>
      <c r="G5" s="194"/>
      <c r="H5" s="197"/>
      <c r="I5" s="194"/>
      <c r="J5" s="218" t="s">
        <v>10</v>
      </c>
      <c r="K5" s="221" t="s">
        <v>164</v>
      </c>
      <c r="L5" s="222"/>
      <c r="M5" s="43" t="s">
        <v>0</v>
      </c>
      <c r="N5" s="211" t="str">
        <f>IF(J5="Threat",IFERROR(VLOOKUP(M5&amp;MAX(VLOOKUP(M6,Definition!$C$28:$E$33,3,FALSE),VLOOKUP(M7,Definition!$D$28:$E$33,2,FALSE),VLOOKUP(M8,ADMIN!$G$2:$H$7,2,FALSE),VLOOKUP(M9,ADMIN!$G$2:$H$7,2,FALSE),VLOOKUP(M10,ADMIN!$G$2:$H$7,2,FALSE),VLOOKUP(M11,ADMIN!$G$2:$H$7,2,FALSE),VLOOKUP(M12,ADMIN!$G$2:$H$7,2,FALSE),VLOOKUP(M13,ADMIN!$G$2:$H$7,2,FALSE)),ADMIN!$A$1:$B$35,2,FALSE),"NIL"),IF(J5="Opportunity",IFERROR(VLOOKUP(M5&amp;MAX(VLOOKUP(M6,Definition!$C$28:$D$33,5,FALSE),VLOOKUP(M7,Definition!$D$28:$D$33,4,FALSE),VLOOKUP(M8,ADMIN!$G$2:$H$7,2,FALSE),VLOOKUP(M9,ADMIN!$G$2:$H$7,2,FALSE),VLOOKUP(M10,ADMIN!$G$2:$H$7,2,FALSE),VLOOKUP(M11,ADMIN!$G$2:$H$7,2,FALSE),VLOOKUP(M12,ADMIN!$G$2:$H$7,2,FALSE),VLOOKUP(M13,ADMIN!$G$2:$H$7,2,FALSE)),ADMIN!$A$1:$C$35,3,FALSE),"NIL"),"Nil"))</f>
        <v>NIL</v>
      </c>
      <c r="O5" s="191"/>
      <c r="P5" s="191"/>
      <c r="Q5" s="44">
        <v>1</v>
      </c>
      <c r="R5" s="7"/>
      <c r="S5" s="109"/>
      <c r="T5" s="46"/>
      <c r="U5" s="218" t="s">
        <v>11</v>
      </c>
      <c r="V5" s="237" t="s">
        <v>164</v>
      </c>
      <c r="W5" s="238"/>
      <c r="X5" s="43" t="s">
        <v>0</v>
      </c>
      <c r="Y5" s="239" t="str">
        <f>IF(U5="Threat",IFERROR(VLOOKUP(X5&amp;MAX(VLOOKUP(X6,Definition!$C$28:$E$33,3,FALSE),VLOOKUP(X7,Definition!$D$28:$E$33,2,FALSE),VLOOKUP(X8,ADMIN!$G$2:$H$7,2,FALSE),VLOOKUP(X9,ADMIN!$G$2:$H$7,2,FALSE),VLOOKUP(X10,ADMIN!$G$2:$H$7,2,FALSE),VLOOKUP(X11,ADMIN!$G$2:$H$7,2,FALSE),VLOOKUP(X12,ADMIN!$G$2:$H$7,2,FALSE),VLOOKUP(X13,ADMIN!$G$2:$H$7,2,FALSE)),$A$1:$B$1,2,FALSE),"NIL"),IF(U5="Opportunity",IFERROR(VLOOKUP(X5&amp;MAX(VLOOKUP(X6,ADMIN!$D$2:$H$7,5,FALSE),VLOOKUP(X7,ADMIN!$E$2:$H$7,4,FALSE),VLOOKUP(X8,ADMIN!$G$2:$H$7,2,FALSE),VLOOKUP(X9,ADMIN!$G$2:$H$7,2,FALSE),VLOOKUP(X10,ADMIN!$G$2:$H$7,2,FALSE),VLOOKUP(X11,ADMIN!$G$2:$H$7,2,FALSE),VLOOKUP(X12,ADMIN!$G$2:$H$7,2,FALSE),VLOOKUP(X13,ADMIN!$G$2:$H$7,2,FALSE)),$A$1:$C$1,3,FALSE),"NIL"),"Nil"))</f>
        <v>NIL</v>
      </c>
      <c r="Z5" s="13"/>
    </row>
    <row r="6" spans="1:28" ht="14.25" x14ac:dyDescent="0.25">
      <c r="A6" s="189"/>
      <c r="B6" s="192"/>
      <c r="C6" s="198"/>
      <c r="D6" s="198"/>
      <c r="E6" s="198"/>
      <c r="F6" s="195"/>
      <c r="G6" s="195"/>
      <c r="H6" s="198"/>
      <c r="I6" s="195"/>
      <c r="J6" s="219"/>
      <c r="K6" s="209" t="s">
        <v>158</v>
      </c>
      <c r="L6" s="9" t="s">
        <v>1</v>
      </c>
      <c r="M6" s="7" t="s">
        <v>196</v>
      </c>
      <c r="N6" s="212"/>
      <c r="O6" s="192"/>
      <c r="P6" s="192"/>
      <c r="Q6" s="36">
        <v>2</v>
      </c>
      <c r="R6" s="7"/>
      <c r="S6" s="110"/>
      <c r="T6" s="8"/>
      <c r="U6" s="219"/>
      <c r="V6" s="209" t="s">
        <v>158</v>
      </c>
      <c r="W6" s="9" t="s">
        <v>1</v>
      </c>
      <c r="X6" s="7" t="s">
        <v>2</v>
      </c>
      <c r="Y6" s="240"/>
      <c r="Z6" s="13"/>
    </row>
    <row r="7" spans="1:28" ht="14.25" x14ac:dyDescent="0.25">
      <c r="A7" s="189"/>
      <c r="B7" s="192"/>
      <c r="C7" s="198"/>
      <c r="D7" s="198"/>
      <c r="E7" s="198"/>
      <c r="F7" s="195"/>
      <c r="G7" s="195"/>
      <c r="H7" s="198"/>
      <c r="I7" s="195"/>
      <c r="J7" s="219"/>
      <c r="K7" s="209"/>
      <c r="L7" s="9" t="s">
        <v>3</v>
      </c>
      <c r="M7" s="7" t="s">
        <v>196</v>
      </c>
      <c r="N7" s="212"/>
      <c r="O7" s="192"/>
      <c r="P7" s="192"/>
      <c r="Q7" s="36">
        <v>3</v>
      </c>
      <c r="R7" s="7"/>
      <c r="S7" s="110"/>
      <c r="T7" s="8"/>
      <c r="U7" s="219"/>
      <c r="V7" s="209"/>
      <c r="W7" s="9" t="s">
        <v>3</v>
      </c>
      <c r="X7" s="7" t="s">
        <v>2</v>
      </c>
      <c r="Y7" s="240"/>
      <c r="Z7" s="13"/>
    </row>
    <row r="8" spans="1:28" ht="14.25" x14ac:dyDescent="0.25">
      <c r="A8" s="189"/>
      <c r="B8" s="192"/>
      <c r="C8" s="198"/>
      <c r="D8" s="198"/>
      <c r="E8" s="198"/>
      <c r="F8" s="195"/>
      <c r="G8" s="195"/>
      <c r="H8" s="198"/>
      <c r="I8" s="195"/>
      <c r="J8" s="219"/>
      <c r="K8" s="209"/>
      <c r="L8" s="9" t="s">
        <v>4</v>
      </c>
      <c r="M8" s="7" t="s">
        <v>2</v>
      </c>
      <c r="N8" s="212"/>
      <c r="O8" s="192"/>
      <c r="P8" s="192"/>
      <c r="Q8" s="36">
        <v>4</v>
      </c>
      <c r="R8" s="7"/>
      <c r="S8" s="110"/>
      <c r="T8" s="8"/>
      <c r="U8" s="219"/>
      <c r="V8" s="209"/>
      <c r="W8" s="9" t="s">
        <v>4</v>
      </c>
      <c r="X8" s="7" t="s">
        <v>2</v>
      </c>
      <c r="Y8" s="240"/>
      <c r="Z8" s="13"/>
    </row>
    <row r="9" spans="1:28" ht="14.25" x14ac:dyDescent="0.25">
      <c r="A9" s="189"/>
      <c r="B9" s="192"/>
      <c r="C9" s="198"/>
      <c r="D9" s="198"/>
      <c r="E9" s="198"/>
      <c r="F9" s="195"/>
      <c r="G9" s="195"/>
      <c r="H9" s="198"/>
      <c r="I9" s="195"/>
      <c r="J9" s="219"/>
      <c r="K9" s="209"/>
      <c r="L9" s="9" t="s">
        <v>5</v>
      </c>
      <c r="M9" s="7" t="s">
        <v>2</v>
      </c>
      <c r="N9" s="212"/>
      <c r="O9" s="192"/>
      <c r="P9" s="192"/>
      <c r="Q9" s="36">
        <v>5</v>
      </c>
      <c r="R9" s="7"/>
      <c r="S9" s="110"/>
      <c r="T9" s="8"/>
      <c r="U9" s="219"/>
      <c r="V9" s="209"/>
      <c r="W9" s="9" t="s">
        <v>5</v>
      </c>
      <c r="X9" s="7" t="s">
        <v>2</v>
      </c>
      <c r="Y9" s="240"/>
      <c r="Z9" s="13"/>
    </row>
    <row r="10" spans="1:28" ht="14.25" x14ac:dyDescent="0.25">
      <c r="A10" s="189"/>
      <c r="B10" s="192"/>
      <c r="C10" s="198"/>
      <c r="D10" s="198"/>
      <c r="E10" s="198"/>
      <c r="F10" s="195"/>
      <c r="G10" s="195"/>
      <c r="H10" s="198"/>
      <c r="I10" s="195"/>
      <c r="J10" s="219"/>
      <c r="K10" s="209"/>
      <c r="L10" s="9" t="s">
        <v>6</v>
      </c>
      <c r="M10" s="7" t="s">
        <v>2</v>
      </c>
      <c r="N10" s="212"/>
      <c r="O10" s="192"/>
      <c r="P10" s="192"/>
      <c r="Q10" s="36">
        <v>6</v>
      </c>
      <c r="R10" s="7"/>
      <c r="S10" s="110"/>
      <c r="T10" s="8"/>
      <c r="U10" s="219"/>
      <c r="V10" s="209"/>
      <c r="W10" s="9" t="s">
        <v>6</v>
      </c>
      <c r="X10" s="7" t="s">
        <v>2</v>
      </c>
      <c r="Y10" s="240"/>
      <c r="Z10" s="13"/>
    </row>
    <row r="11" spans="1:28" ht="14.25" x14ac:dyDescent="0.25">
      <c r="A11" s="189"/>
      <c r="B11" s="192"/>
      <c r="C11" s="198"/>
      <c r="D11" s="198"/>
      <c r="E11" s="198"/>
      <c r="F11" s="195"/>
      <c r="G11" s="195"/>
      <c r="H11" s="198"/>
      <c r="I11" s="195"/>
      <c r="J11" s="219"/>
      <c r="K11" s="209"/>
      <c r="L11" s="9" t="s">
        <v>7</v>
      </c>
      <c r="M11" s="7" t="s">
        <v>2</v>
      </c>
      <c r="N11" s="212"/>
      <c r="O11" s="192"/>
      <c r="P11" s="192"/>
      <c r="Q11" s="36">
        <v>7</v>
      </c>
      <c r="R11" s="7"/>
      <c r="S11" s="110"/>
      <c r="T11" s="8"/>
      <c r="U11" s="219"/>
      <c r="V11" s="209"/>
      <c r="W11" s="9" t="s">
        <v>7</v>
      </c>
      <c r="X11" s="7" t="s">
        <v>2</v>
      </c>
      <c r="Y11" s="240"/>
      <c r="Z11" s="13"/>
    </row>
    <row r="12" spans="1:28" x14ac:dyDescent="0.25">
      <c r="A12" s="189"/>
      <c r="B12" s="192"/>
      <c r="C12" s="198"/>
      <c r="D12" s="198"/>
      <c r="E12" s="198"/>
      <c r="F12" s="195"/>
      <c r="G12" s="195"/>
      <c r="H12" s="198"/>
      <c r="I12" s="195"/>
      <c r="J12" s="219"/>
      <c r="K12" s="209"/>
      <c r="L12" s="9" t="s">
        <v>8</v>
      </c>
      <c r="M12" s="7" t="s">
        <v>2</v>
      </c>
      <c r="N12" s="212"/>
      <c r="O12" s="192"/>
      <c r="P12" s="192"/>
      <c r="Q12" s="36">
        <v>8</v>
      </c>
      <c r="S12" s="110"/>
      <c r="T12" s="8"/>
      <c r="U12" s="219"/>
      <c r="V12" s="209"/>
      <c r="W12" s="9" t="s">
        <v>8</v>
      </c>
      <c r="X12" s="7" t="s">
        <v>2</v>
      </c>
      <c r="Y12" s="240"/>
      <c r="Z12" s="13"/>
    </row>
    <row r="13" spans="1:28" thickBot="1" x14ac:dyDescent="0.3">
      <c r="A13" s="190"/>
      <c r="B13" s="193"/>
      <c r="C13" s="199"/>
      <c r="D13" s="199"/>
      <c r="E13" s="199"/>
      <c r="F13" s="196"/>
      <c r="G13" s="196"/>
      <c r="H13" s="199"/>
      <c r="I13" s="196"/>
      <c r="J13" s="223"/>
      <c r="K13" s="214"/>
      <c r="L13" s="47" t="s">
        <v>9</v>
      </c>
      <c r="M13" s="48" t="s">
        <v>2</v>
      </c>
      <c r="N13" s="213"/>
      <c r="O13" s="193"/>
      <c r="P13" s="193"/>
      <c r="Q13" s="49">
        <v>9</v>
      </c>
      <c r="R13" s="48"/>
      <c r="S13" s="111"/>
      <c r="T13" s="50"/>
      <c r="U13" s="223"/>
      <c r="V13" s="214"/>
      <c r="W13" s="47" t="s">
        <v>9</v>
      </c>
      <c r="X13" s="48" t="s">
        <v>2</v>
      </c>
      <c r="Y13" s="241"/>
      <c r="Z13" s="13"/>
    </row>
    <row r="14" spans="1:28" ht="14.25" x14ac:dyDescent="0.25">
      <c r="A14" s="188">
        <f>A5+1</f>
        <v>2</v>
      </c>
      <c r="B14" s="203"/>
      <c r="C14" s="200"/>
      <c r="D14" s="200"/>
      <c r="E14" s="197"/>
      <c r="F14" s="206"/>
      <c r="G14" s="206"/>
      <c r="H14" s="200"/>
      <c r="I14" s="206"/>
      <c r="J14" s="218" t="s">
        <v>10</v>
      </c>
      <c r="K14" s="221" t="s">
        <v>164</v>
      </c>
      <c r="L14" s="222"/>
      <c r="M14" s="43" t="s">
        <v>0</v>
      </c>
      <c r="N14" s="211" t="str">
        <f>IF(J14="Threat",IFERROR(VLOOKUP(M14&amp;MAX(VLOOKUP(M15,Definition!$C$28:$E$33,3,FALSE),VLOOKUP(M16,Definition!$D$28:$E$33,2,FALSE),VLOOKUP(M17,ADMIN!$G$2:$H$7,2,FALSE),VLOOKUP(M18,ADMIN!$G$2:$H$7,2,FALSE),VLOOKUP(M19,ADMIN!$G$2:$H$7,2,FALSE),VLOOKUP(M20,ADMIN!$G$2:$H$7,2,FALSE),VLOOKUP(M21,ADMIN!$G$2:$H$7,2,FALSE),VLOOKUP(M22,ADMIN!$G$2:$H$7,2,FALSE)),ADMIN!$A$1:$B$35,2,FALSE),"NIL"),IF(J14="Opportunity",IFERROR(VLOOKUP(M14&amp;MAX(VLOOKUP(M15,Definition!$C$28:$D$33,5,FALSE),VLOOKUP(M16,Definition!$D$28:$D$33,4,FALSE),VLOOKUP(M17,ADMIN!$G$2:$H$7,2,FALSE),VLOOKUP(M18,ADMIN!$G$2:$H$7,2,FALSE),VLOOKUP(M19,ADMIN!$G$2:$H$7,2,FALSE),VLOOKUP(M20,ADMIN!$G$2:$H$7,2,FALSE),VLOOKUP(M21,ADMIN!$G$2:$H$7,2,FALSE),VLOOKUP(M22,ADMIN!$G$2:$H$7,2,FALSE)),ADMIN!$A$1:$C$35,3,FALSE),"NIL"),"Nil"))</f>
        <v>NIL</v>
      </c>
      <c r="O14" s="191"/>
      <c r="P14" s="191"/>
      <c r="Q14" s="44">
        <v>1</v>
      </c>
      <c r="R14" s="7"/>
      <c r="S14" s="109"/>
      <c r="T14" s="46"/>
      <c r="U14" s="218" t="s">
        <v>11</v>
      </c>
      <c r="V14" s="237" t="s">
        <v>164</v>
      </c>
      <c r="W14" s="238"/>
      <c r="X14" s="43" t="s">
        <v>0</v>
      </c>
      <c r="Y14" s="239" t="str">
        <f>IF(U14="Threat",IFERROR(VLOOKUP(X14&amp;MAX(VLOOKUP(X15,Definition!$C$28:$E$33,3,FALSE),VLOOKUP(X16,Definition!$D$28:$E$33,2,FALSE),VLOOKUP(X17,ADMIN!$G$2:$H$7,2,FALSE),VLOOKUP(X18,ADMIN!$G$2:$H$7,2,FALSE),VLOOKUP(X19,ADMIN!$G$2:$H$7,2,FALSE),VLOOKUP(X20,ADMIN!$G$2:$H$7,2,FALSE),VLOOKUP(X21,ADMIN!$G$2:$H$7,2,FALSE),VLOOKUP(X22,ADMIN!$G$2:$H$7,2,FALSE)),$A$1:$B$1,2,FALSE),"NIL"),IF(U14="Opportunity",IFERROR(VLOOKUP(X14&amp;MAX(VLOOKUP(X15,ADMIN!$D$2:$H$7,5,FALSE),VLOOKUP(X16,ADMIN!$E$2:$H$7,4,FALSE),VLOOKUP(X17,ADMIN!$G$2:$H$7,2,FALSE),VLOOKUP(X18,ADMIN!$G$2:$H$7,2,FALSE),VLOOKUP(X19,ADMIN!$G$2:$H$7,2,FALSE),VLOOKUP(X20,ADMIN!$G$2:$H$7,2,FALSE),VLOOKUP(X21,ADMIN!$G$2:$H$7,2,FALSE),VLOOKUP(X22,ADMIN!$G$2:$H$7,2,FALSE)),$A$1:$C$1,3,FALSE),"NIL"),"Nil"))</f>
        <v>NIL</v>
      </c>
      <c r="Z14" s="13"/>
    </row>
    <row r="15" spans="1:28" ht="14.25" x14ac:dyDescent="0.25">
      <c r="A15" s="189"/>
      <c r="B15" s="204"/>
      <c r="C15" s="201"/>
      <c r="D15" s="201"/>
      <c r="E15" s="198"/>
      <c r="F15" s="207"/>
      <c r="G15" s="207"/>
      <c r="H15" s="201"/>
      <c r="I15" s="207"/>
      <c r="J15" s="219"/>
      <c r="K15" s="209" t="s">
        <v>158</v>
      </c>
      <c r="L15" s="9" t="s">
        <v>1</v>
      </c>
      <c r="M15" s="7" t="s">
        <v>2</v>
      </c>
      <c r="N15" s="212"/>
      <c r="O15" s="192"/>
      <c r="P15" s="192"/>
      <c r="Q15" s="36">
        <v>2</v>
      </c>
      <c r="R15" s="7"/>
      <c r="S15" s="110"/>
      <c r="T15" s="8"/>
      <c r="U15" s="219"/>
      <c r="V15" s="209" t="s">
        <v>158</v>
      </c>
      <c r="W15" s="9" t="s">
        <v>1</v>
      </c>
      <c r="X15" s="7" t="s">
        <v>2</v>
      </c>
      <c r="Y15" s="240"/>
      <c r="Z15" s="13"/>
    </row>
    <row r="16" spans="1:28" ht="14.25" x14ac:dyDescent="0.25">
      <c r="A16" s="189"/>
      <c r="B16" s="204"/>
      <c r="C16" s="201"/>
      <c r="D16" s="201"/>
      <c r="E16" s="198"/>
      <c r="F16" s="207"/>
      <c r="G16" s="207"/>
      <c r="H16" s="201"/>
      <c r="I16" s="207"/>
      <c r="J16" s="219"/>
      <c r="K16" s="209"/>
      <c r="L16" s="9" t="s">
        <v>3</v>
      </c>
      <c r="M16" s="7" t="s">
        <v>2</v>
      </c>
      <c r="N16" s="212"/>
      <c r="O16" s="192"/>
      <c r="P16" s="192"/>
      <c r="Q16" s="36">
        <v>3</v>
      </c>
      <c r="R16" s="7"/>
      <c r="S16" s="110"/>
      <c r="T16" s="8"/>
      <c r="U16" s="219"/>
      <c r="V16" s="209"/>
      <c r="W16" s="9" t="s">
        <v>3</v>
      </c>
      <c r="X16" s="7" t="s">
        <v>2</v>
      </c>
      <c r="Y16" s="240"/>
      <c r="Z16" s="13"/>
    </row>
    <row r="17" spans="1:26" ht="14.25" x14ac:dyDescent="0.25">
      <c r="A17" s="189"/>
      <c r="B17" s="204"/>
      <c r="C17" s="201"/>
      <c r="D17" s="201"/>
      <c r="E17" s="198"/>
      <c r="F17" s="207"/>
      <c r="G17" s="207"/>
      <c r="H17" s="201"/>
      <c r="I17" s="207"/>
      <c r="J17" s="219"/>
      <c r="K17" s="209"/>
      <c r="L17" s="9" t="s">
        <v>4</v>
      </c>
      <c r="M17" s="7" t="s">
        <v>2</v>
      </c>
      <c r="N17" s="212"/>
      <c r="O17" s="192"/>
      <c r="P17" s="192"/>
      <c r="Q17" s="36">
        <v>4</v>
      </c>
      <c r="R17" s="7"/>
      <c r="S17" s="110"/>
      <c r="T17" s="8"/>
      <c r="U17" s="219"/>
      <c r="V17" s="209"/>
      <c r="W17" s="9" t="s">
        <v>4</v>
      </c>
      <c r="X17" s="7" t="s">
        <v>2</v>
      </c>
      <c r="Y17" s="240"/>
      <c r="Z17" s="13"/>
    </row>
    <row r="18" spans="1:26" ht="14.25" x14ac:dyDescent="0.25">
      <c r="A18" s="189"/>
      <c r="B18" s="204"/>
      <c r="C18" s="201"/>
      <c r="D18" s="201"/>
      <c r="E18" s="198"/>
      <c r="F18" s="207"/>
      <c r="G18" s="207"/>
      <c r="H18" s="201"/>
      <c r="I18" s="207"/>
      <c r="J18" s="219"/>
      <c r="K18" s="209"/>
      <c r="L18" s="9" t="s">
        <v>5</v>
      </c>
      <c r="M18" s="7" t="s">
        <v>2</v>
      </c>
      <c r="N18" s="212"/>
      <c r="O18" s="192"/>
      <c r="P18" s="192"/>
      <c r="Q18" s="36">
        <v>5</v>
      </c>
      <c r="R18" s="7"/>
      <c r="S18" s="110"/>
      <c r="T18" s="8"/>
      <c r="U18" s="219"/>
      <c r="V18" s="209"/>
      <c r="W18" s="9" t="s">
        <v>5</v>
      </c>
      <c r="X18" s="7" t="s">
        <v>2</v>
      </c>
      <c r="Y18" s="240"/>
      <c r="Z18" s="13"/>
    </row>
    <row r="19" spans="1:26" ht="14.25" x14ac:dyDescent="0.25">
      <c r="A19" s="189"/>
      <c r="B19" s="204"/>
      <c r="C19" s="201"/>
      <c r="D19" s="201"/>
      <c r="E19" s="198"/>
      <c r="F19" s="207"/>
      <c r="G19" s="207"/>
      <c r="H19" s="201"/>
      <c r="I19" s="207"/>
      <c r="J19" s="219"/>
      <c r="K19" s="209"/>
      <c r="L19" s="9" t="s">
        <v>6</v>
      </c>
      <c r="M19" s="7" t="s">
        <v>2</v>
      </c>
      <c r="N19" s="212"/>
      <c r="O19" s="192"/>
      <c r="P19" s="192"/>
      <c r="Q19" s="36">
        <v>6</v>
      </c>
      <c r="R19" s="7"/>
      <c r="S19" s="110"/>
      <c r="T19" s="8"/>
      <c r="U19" s="219"/>
      <c r="V19" s="209"/>
      <c r="W19" s="9" t="s">
        <v>6</v>
      </c>
      <c r="X19" s="7" t="s">
        <v>2</v>
      </c>
      <c r="Y19" s="240"/>
      <c r="Z19" s="13"/>
    </row>
    <row r="20" spans="1:26" ht="14.25" x14ac:dyDescent="0.25">
      <c r="A20" s="189"/>
      <c r="B20" s="204"/>
      <c r="C20" s="201"/>
      <c r="D20" s="201"/>
      <c r="E20" s="198"/>
      <c r="F20" s="207"/>
      <c r="G20" s="207"/>
      <c r="H20" s="201"/>
      <c r="I20" s="207"/>
      <c r="J20" s="219"/>
      <c r="K20" s="209"/>
      <c r="L20" s="9" t="s">
        <v>7</v>
      </c>
      <c r="M20" s="7" t="s">
        <v>2</v>
      </c>
      <c r="N20" s="212"/>
      <c r="O20" s="192"/>
      <c r="P20" s="192"/>
      <c r="Q20" s="36">
        <v>7</v>
      </c>
      <c r="R20" s="7"/>
      <c r="S20" s="110"/>
      <c r="T20" s="8"/>
      <c r="U20" s="219"/>
      <c r="V20" s="209"/>
      <c r="W20" s="9" t="s">
        <v>7</v>
      </c>
      <c r="X20" s="7" t="s">
        <v>2</v>
      </c>
      <c r="Y20" s="240"/>
      <c r="Z20" s="13"/>
    </row>
    <row r="21" spans="1:26" ht="14.25" x14ac:dyDescent="0.25">
      <c r="A21" s="189"/>
      <c r="B21" s="204"/>
      <c r="C21" s="201"/>
      <c r="D21" s="201"/>
      <c r="E21" s="198"/>
      <c r="F21" s="207"/>
      <c r="G21" s="207"/>
      <c r="H21" s="201"/>
      <c r="I21" s="207"/>
      <c r="J21" s="219"/>
      <c r="K21" s="209"/>
      <c r="L21" s="9" t="s">
        <v>8</v>
      </c>
      <c r="M21" s="7" t="s">
        <v>2</v>
      </c>
      <c r="N21" s="212"/>
      <c r="O21" s="192"/>
      <c r="P21" s="192"/>
      <c r="Q21" s="36">
        <v>8</v>
      </c>
      <c r="R21" s="7"/>
      <c r="S21" s="110"/>
      <c r="T21" s="8"/>
      <c r="U21" s="219"/>
      <c r="V21" s="209"/>
      <c r="W21" s="9" t="s">
        <v>8</v>
      </c>
      <c r="X21" s="7" t="s">
        <v>2</v>
      </c>
      <c r="Y21" s="240"/>
      <c r="Z21" s="13"/>
    </row>
    <row r="22" spans="1:26" thickBot="1" x14ac:dyDescent="0.3">
      <c r="A22" s="190"/>
      <c r="B22" s="205"/>
      <c r="C22" s="202"/>
      <c r="D22" s="202"/>
      <c r="E22" s="199"/>
      <c r="F22" s="208"/>
      <c r="G22" s="208"/>
      <c r="H22" s="202"/>
      <c r="I22" s="208"/>
      <c r="J22" s="223"/>
      <c r="K22" s="214"/>
      <c r="L22" s="47" t="s">
        <v>9</v>
      </c>
      <c r="M22" s="48" t="s">
        <v>2</v>
      </c>
      <c r="N22" s="213"/>
      <c r="O22" s="193"/>
      <c r="P22" s="193"/>
      <c r="Q22" s="49">
        <v>9</v>
      </c>
      <c r="R22" s="48"/>
      <c r="S22" s="111"/>
      <c r="T22" s="50"/>
      <c r="U22" s="223"/>
      <c r="V22" s="214"/>
      <c r="W22" s="47" t="s">
        <v>9</v>
      </c>
      <c r="X22" s="48" t="s">
        <v>2</v>
      </c>
      <c r="Y22" s="241"/>
      <c r="Z22" s="13"/>
    </row>
    <row r="23" spans="1:26" ht="14.25" customHeight="1" x14ac:dyDescent="0.25">
      <c r="A23" s="188">
        <f t="shared" ref="A23" si="0">A14+1</f>
        <v>3</v>
      </c>
      <c r="B23" s="191"/>
      <c r="C23" s="197"/>
      <c r="D23" s="197"/>
      <c r="E23" s="197"/>
      <c r="F23" s="194"/>
      <c r="G23" s="194"/>
      <c r="H23" s="197"/>
      <c r="I23" s="194"/>
      <c r="J23" s="218" t="s">
        <v>10</v>
      </c>
      <c r="K23" s="221" t="s">
        <v>164</v>
      </c>
      <c r="L23" s="222"/>
      <c r="M23" s="43" t="s">
        <v>0</v>
      </c>
      <c r="N23" s="211" t="str">
        <f>IF(J23="Threat",IFERROR(VLOOKUP(M23&amp;MAX(VLOOKUP(M24,Definition!$C$28:$E$33,3,FALSE),VLOOKUP(M25,Definition!$D$28:$E$33,2,FALSE),VLOOKUP(M26,ADMIN!$G$2:$H$7,2,FALSE),VLOOKUP(M27,ADMIN!$G$2:$H$7,2,FALSE),VLOOKUP(M28,ADMIN!$G$2:$H$7,2,FALSE),VLOOKUP(M29,ADMIN!$G$2:$H$7,2,FALSE),VLOOKUP(M30,ADMIN!$G$2:$H$7,2,FALSE),VLOOKUP(M31,ADMIN!$G$2:$H$7,2,FALSE)),ADMIN!$A$1:$B$35,2,FALSE),"NIL"),IF(J23="Opportunity",IFERROR(VLOOKUP(M23&amp;MAX(VLOOKUP(M24,Definition!$C$28:$D$33,5,FALSE),VLOOKUP(M25,Definition!$D$28:$D$33,4,FALSE),VLOOKUP(M26,ADMIN!$G$2:$H$7,2,FALSE),VLOOKUP(M27,ADMIN!$G$2:$H$7,2,FALSE),VLOOKUP(M28,ADMIN!$G$2:$H$7,2,FALSE),VLOOKUP(M29,ADMIN!$G$2:$H$7,2,FALSE),VLOOKUP(M30,ADMIN!$G$2:$H$7,2,FALSE),VLOOKUP(M31,ADMIN!$G$2:$H$7,2,FALSE)),ADMIN!$A$1:$C$35,3,FALSE),"NIL"),"Nil"))</f>
        <v>NIL</v>
      </c>
      <c r="O23" s="191"/>
      <c r="P23" s="191"/>
      <c r="Q23" s="44">
        <v>1</v>
      </c>
      <c r="R23" s="7"/>
      <c r="S23" s="109"/>
      <c r="T23" s="46"/>
      <c r="U23" s="218" t="s">
        <v>11</v>
      </c>
      <c r="V23" s="237" t="s">
        <v>164</v>
      </c>
      <c r="W23" s="238"/>
      <c r="X23" s="43" t="s">
        <v>0</v>
      </c>
      <c r="Y23" s="239" t="str">
        <f>IF(U23="Threat",IFERROR(VLOOKUP(X23&amp;MAX(VLOOKUP(X24,Definition!$C$28:$E$33,3,FALSE),VLOOKUP(X25,Definition!$D$28:$E$33,2,FALSE),VLOOKUP(X26,ADMIN!$G$2:$H$7,2,FALSE),VLOOKUP(X27,ADMIN!$G$2:$H$7,2,FALSE),VLOOKUP(X28,ADMIN!$G$2:$H$7,2,FALSE),VLOOKUP(X29,ADMIN!$G$2:$H$7,2,FALSE),VLOOKUP(X30,ADMIN!$G$2:$H$7,2,FALSE),VLOOKUP(X31,ADMIN!$G$2:$H$7,2,FALSE)),$A$1:$B$1,2,FALSE),"NIL"),IF(U23="Opportunity",IFERROR(VLOOKUP(X23&amp;MAX(VLOOKUP(X24,ADMIN!$D$2:$H$7,5,FALSE),VLOOKUP(X25,ADMIN!$E$2:$H$7,4,FALSE),VLOOKUP(X26,ADMIN!$G$2:$H$7,2,FALSE),VLOOKUP(X27,ADMIN!$G$2:$H$7,2,FALSE),VLOOKUP(X28,ADMIN!$G$2:$H$7,2,FALSE),VLOOKUP(X29,ADMIN!$G$2:$H$7,2,FALSE),VLOOKUP(X30,ADMIN!$G$2:$H$7,2,FALSE),VLOOKUP(X31,ADMIN!$G$2:$H$7,2,FALSE)),$A$1:$C$1,3,FALSE),"NIL"),"Nil"))</f>
        <v>NIL</v>
      </c>
      <c r="Z23" s="13"/>
    </row>
    <row r="24" spans="1:26" ht="14.25" customHeight="1" x14ac:dyDescent="0.25">
      <c r="A24" s="189"/>
      <c r="B24" s="192"/>
      <c r="C24" s="198"/>
      <c r="D24" s="198"/>
      <c r="E24" s="198"/>
      <c r="F24" s="195"/>
      <c r="G24" s="195"/>
      <c r="H24" s="198"/>
      <c r="I24" s="195"/>
      <c r="J24" s="219"/>
      <c r="K24" s="209" t="s">
        <v>158</v>
      </c>
      <c r="L24" s="9" t="s">
        <v>1</v>
      </c>
      <c r="M24" s="7" t="s">
        <v>2</v>
      </c>
      <c r="N24" s="212"/>
      <c r="O24" s="192"/>
      <c r="P24" s="192"/>
      <c r="Q24" s="36">
        <v>2</v>
      </c>
      <c r="R24" s="7"/>
      <c r="S24" s="110"/>
      <c r="T24" s="8"/>
      <c r="U24" s="219"/>
      <c r="V24" s="209" t="s">
        <v>158</v>
      </c>
      <c r="W24" s="9" t="s">
        <v>1</v>
      </c>
      <c r="X24" s="7" t="s">
        <v>2</v>
      </c>
      <c r="Y24" s="240"/>
      <c r="Z24" s="13"/>
    </row>
    <row r="25" spans="1:26" ht="14.25" customHeight="1" x14ac:dyDescent="0.25">
      <c r="A25" s="189"/>
      <c r="B25" s="192"/>
      <c r="C25" s="198"/>
      <c r="D25" s="198"/>
      <c r="E25" s="198"/>
      <c r="F25" s="195"/>
      <c r="G25" s="195"/>
      <c r="H25" s="198"/>
      <c r="I25" s="195"/>
      <c r="J25" s="219"/>
      <c r="K25" s="209"/>
      <c r="L25" s="9" t="s">
        <v>3</v>
      </c>
      <c r="M25" s="7" t="s">
        <v>2</v>
      </c>
      <c r="N25" s="212"/>
      <c r="O25" s="192"/>
      <c r="P25" s="192"/>
      <c r="Q25" s="36">
        <v>3</v>
      </c>
      <c r="R25" s="7"/>
      <c r="S25" s="110"/>
      <c r="T25" s="8"/>
      <c r="U25" s="219"/>
      <c r="V25" s="209"/>
      <c r="W25" s="9" t="s">
        <v>3</v>
      </c>
      <c r="X25" s="7" t="s">
        <v>2</v>
      </c>
      <c r="Y25" s="240"/>
      <c r="Z25" s="13"/>
    </row>
    <row r="26" spans="1:26" ht="14.25" customHeight="1" x14ac:dyDescent="0.25">
      <c r="A26" s="189"/>
      <c r="B26" s="192"/>
      <c r="C26" s="198"/>
      <c r="D26" s="198"/>
      <c r="E26" s="198"/>
      <c r="F26" s="195"/>
      <c r="G26" s="195"/>
      <c r="H26" s="198"/>
      <c r="I26" s="195"/>
      <c r="J26" s="219"/>
      <c r="K26" s="209"/>
      <c r="L26" s="9" t="s">
        <v>4</v>
      </c>
      <c r="M26" s="7" t="s">
        <v>2</v>
      </c>
      <c r="N26" s="212"/>
      <c r="O26" s="192"/>
      <c r="P26" s="192"/>
      <c r="Q26" s="36">
        <v>4</v>
      </c>
      <c r="R26" s="7"/>
      <c r="S26" s="110"/>
      <c r="T26" s="8"/>
      <c r="U26" s="219"/>
      <c r="V26" s="209"/>
      <c r="W26" s="9" t="s">
        <v>4</v>
      </c>
      <c r="X26" s="7" t="s">
        <v>2</v>
      </c>
      <c r="Y26" s="240"/>
      <c r="Z26" s="13"/>
    </row>
    <row r="27" spans="1:26" ht="14.25" customHeight="1" x14ac:dyDescent="0.25">
      <c r="A27" s="189"/>
      <c r="B27" s="192"/>
      <c r="C27" s="198"/>
      <c r="D27" s="198"/>
      <c r="E27" s="198"/>
      <c r="F27" s="195"/>
      <c r="G27" s="195"/>
      <c r="H27" s="198"/>
      <c r="I27" s="195"/>
      <c r="J27" s="219"/>
      <c r="K27" s="209"/>
      <c r="L27" s="9" t="s">
        <v>5</v>
      </c>
      <c r="M27" s="7" t="s">
        <v>2</v>
      </c>
      <c r="N27" s="212"/>
      <c r="O27" s="192"/>
      <c r="P27" s="192"/>
      <c r="Q27" s="36">
        <v>5</v>
      </c>
      <c r="R27" s="7"/>
      <c r="S27" s="110"/>
      <c r="T27" s="8"/>
      <c r="U27" s="219"/>
      <c r="V27" s="209"/>
      <c r="W27" s="9" t="s">
        <v>5</v>
      </c>
      <c r="X27" s="7" t="s">
        <v>2</v>
      </c>
      <c r="Y27" s="240"/>
      <c r="Z27" s="13"/>
    </row>
    <row r="28" spans="1:26" ht="14.25" customHeight="1" x14ac:dyDescent="0.25">
      <c r="A28" s="189"/>
      <c r="B28" s="192"/>
      <c r="C28" s="198"/>
      <c r="D28" s="198"/>
      <c r="E28" s="198"/>
      <c r="F28" s="195"/>
      <c r="G28" s="195"/>
      <c r="H28" s="198"/>
      <c r="I28" s="195"/>
      <c r="J28" s="219"/>
      <c r="K28" s="209"/>
      <c r="L28" s="9" t="s">
        <v>6</v>
      </c>
      <c r="M28" s="7" t="s">
        <v>2</v>
      </c>
      <c r="N28" s="212"/>
      <c r="O28" s="192"/>
      <c r="P28" s="192"/>
      <c r="Q28" s="36">
        <v>6</v>
      </c>
      <c r="R28" s="7"/>
      <c r="S28" s="110"/>
      <c r="T28" s="8"/>
      <c r="U28" s="219"/>
      <c r="V28" s="209"/>
      <c r="W28" s="9" t="s">
        <v>6</v>
      </c>
      <c r="X28" s="7" t="s">
        <v>2</v>
      </c>
      <c r="Y28" s="240"/>
      <c r="Z28" s="13"/>
    </row>
    <row r="29" spans="1:26" ht="14.25" customHeight="1" x14ac:dyDescent="0.25">
      <c r="A29" s="189"/>
      <c r="B29" s="192"/>
      <c r="C29" s="198"/>
      <c r="D29" s="198"/>
      <c r="E29" s="198"/>
      <c r="F29" s="195"/>
      <c r="G29" s="195"/>
      <c r="H29" s="198"/>
      <c r="I29" s="195"/>
      <c r="J29" s="219"/>
      <c r="K29" s="209"/>
      <c r="L29" s="9" t="s">
        <v>7</v>
      </c>
      <c r="M29" s="7" t="s">
        <v>2</v>
      </c>
      <c r="N29" s="212"/>
      <c r="O29" s="192"/>
      <c r="P29" s="192"/>
      <c r="Q29" s="36">
        <v>7</v>
      </c>
      <c r="R29" s="7"/>
      <c r="S29" s="110"/>
      <c r="T29" s="8"/>
      <c r="U29" s="219"/>
      <c r="V29" s="209"/>
      <c r="W29" s="9" t="s">
        <v>7</v>
      </c>
      <c r="X29" s="7" t="s">
        <v>2</v>
      </c>
      <c r="Y29" s="240"/>
      <c r="Z29" s="13"/>
    </row>
    <row r="30" spans="1:26" ht="14.25" customHeight="1" x14ac:dyDescent="0.25">
      <c r="A30" s="189"/>
      <c r="B30" s="192"/>
      <c r="C30" s="198"/>
      <c r="D30" s="198"/>
      <c r="E30" s="198"/>
      <c r="F30" s="195"/>
      <c r="G30" s="195"/>
      <c r="H30" s="198"/>
      <c r="I30" s="195"/>
      <c r="J30" s="219"/>
      <c r="K30" s="209"/>
      <c r="L30" s="9" t="s">
        <v>8</v>
      </c>
      <c r="M30" s="7" t="s">
        <v>2</v>
      </c>
      <c r="N30" s="212"/>
      <c r="O30" s="192"/>
      <c r="P30" s="192"/>
      <c r="Q30" s="36">
        <v>8</v>
      </c>
      <c r="R30" s="7"/>
      <c r="S30" s="110"/>
      <c r="T30" s="8"/>
      <c r="U30" s="219"/>
      <c r="V30" s="209"/>
      <c r="W30" s="9" t="s">
        <v>8</v>
      </c>
      <c r="X30" s="7" t="s">
        <v>2</v>
      </c>
      <c r="Y30" s="240"/>
      <c r="Z30" s="13"/>
    </row>
    <row r="31" spans="1:26" ht="15" customHeight="1" thickBot="1" x14ac:dyDescent="0.3">
      <c r="A31" s="190"/>
      <c r="B31" s="193"/>
      <c r="C31" s="199"/>
      <c r="D31" s="199"/>
      <c r="E31" s="199"/>
      <c r="F31" s="196"/>
      <c r="G31" s="196"/>
      <c r="H31" s="199"/>
      <c r="I31" s="196"/>
      <c r="J31" s="223"/>
      <c r="K31" s="214"/>
      <c r="L31" s="47" t="s">
        <v>9</v>
      </c>
      <c r="M31" s="48" t="s">
        <v>2</v>
      </c>
      <c r="N31" s="213"/>
      <c r="O31" s="193"/>
      <c r="P31" s="193"/>
      <c r="Q31" s="49">
        <v>9</v>
      </c>
      <c r="R31" s="48"/>
      <c r="S31" s="111"/>
      <c r="T31" s="50"/>
      <c r="U31" s="223"/>
      <c r="V31" s="214"/>
      <c r="W31" s="47" t="s">
        <v>9</v>
      </c>
      <c r="X31" s="48" t="s">
        <v>2</v>
      </c>
      <c r="Y31" s="241"/>
      <c r="Z31" s="13"/>
    </row>
    <row r="32" spans="1:26" ht="15" customHeight="1" thickBot="1" x14ac:dyDescent="0.3">
      <c r="A32" s="188">
        <f t="shared" ref="A32" si="1">A23+1</f>
        <v>4</v>
      </c>
      <c r="B32" s="191"/>
      <c r="C32" s="200"/>
      <c r="D32" s="197"/>
      <c r="E32" s="197"/>
      <c r="F32" s="206"/>
      <c r="G32" s="206"/>
      <c r="H32" s="197"/>
      <c r="I32" s="206"/>
      <c r="J32" s="218" t="s">
        <v>10</v>
      </c>
      <c r="K32" s="221" t="s">
        <v>164</v>
      </c>
      <c r="L32" s="222"/>
      <c r="M32" s="43" t="s">
        <v>0</v>
      </c>
      <c r="N32" s="211" t="str">
        <f>IF(J32="Threat",IFERROR(VLOOKUP(M32&amp;MAX(VLOOKUP(M33,Definition!$C$28:$E$33,3,FALSE),VLOOKUP(M34,Definition!$D$28:$E$33,2,FALSE),VLOOKUP(M35,ADMIN!$G$2:$H$7,2,FALSE),VLOOKUP(M36,ADMIN!$G$2:$H$7,2,FALSE),VLOOKUP(M37,ADMIN!$G$2:$H$7,2,FALSE),VLOOKUP(M38,ADMIN!$G$2:$H$7,2,FALSE),VLOOKUP(M39,ADMIN!$G$2:$H$7,2,FALSE),VLOOKUP(M40,ADMIN!$G$2:$H$7,2,FALSE)),ADMIN!$A$1:$B$35,2,FALSE),"NIL"),IF(J32="Opportunity",IFERROR(VLOOKUP(M32&amp;MAX(VLOOKUP(M33,Definition!$C$28:$D$33,5,FALSE),VLOOKUP(M34,Definition!$D$28:$D$33,4,FALSE),VLOOKUP(M35,ADMIN!$G$2:$H$7,2,FALSE),VLOOKUP(M36,ADMIN!$G$2:$H$7,2,FALSE),VLOOKUP(M37,ADMIN!$G$2:$H$7,2,FALSE),VLOOKUP(M38,ADMIN!$G$2:$H$7,2,FALSE),VLOOKUP(M39,ADMIN!$G$2:$H$7,2,FALSE),VLOOKUP(M40,ADMIN!$G$2:$H$7,2,FALSE)),ADMIN!$A$1:$C$35,3,FALSE),"NIL"),"Nil"))</f>
        <v>NIL</v>
      </c>
      <c r="O32" s="191"/>
      <c r="P32" s="191"/>
      <c r="Q32" s="44">
        <v>1</v>
      </c>
      <c r="R32" s="45"/>
      <c r="S32" s="109"/>
      <c r="T32" s="46"/>
      <c r="U32" s="218" t="s">
        <v>11</v>
      </c>
      <c r="V32" s="237" t="s">
        <v>164</v>
      </c>
      <c r="W32" s="238"/>
      <c r="X32" s="43" t="s">
        <v>0</v>
      </c>
      <c r="Y32" s="239" t="str">
        <f>IF(U32="Threat",IFERROR(VLOOKUP(X32&amp;MAX(VLOOKUP(X33,Definition!$C$28:$E$33,3,FALSE),VLOOKUP(X34,Definition!$D$28:$E$33,2,FALSE),VLOOKUP(X35,ADMIN!$G$2:$H$7,2,FALSE),VLOOKUP(X36,ADMIN!$G$2:$H$7,2,FALSE),VLOOKUP(X37,ADMIN!$G$2:$H$7,2,FALSE),VLOOKUP(X38,ADMIN!$G$2:$H$7,2,FALSE),VLOOKUP(X39,ADMIN!$G$2:$H$7,2,FALSE),VLOOKUP(X40,ADMIN!$G$2:$H$7,2,FALSE)),$A$1:$B$1,2,FALSE),"NIL"),IF(U32="Opportunity",IFERROR(VLOOKUP(X32&amp;MAX(VLOOKUP(X33,ADMIN!$D$2:$H$7,5,FALSE),VLOOKUP(X34,ADMIN!$E$2:$H$7,4,FALSE),VLOOKUP(X35,ADMIN!$G$2:$H$7,2,FALSE),VLOOKUP(X36,ADMIN!$G$2:$H$7,2,FALSE),VLOOKUP(X37,ADMIN!$G$2:$H$7,2,FALSE),VLOOKUP(X38,ADMIN!$G$2:$H$7,2,FALSE),VLOOKUP(X39,ADMIN!$G$2:$H$7,2,FALSE),VLOOKUP(X40,ADMIN!$G$2:$H$7,2,FALSE)),$A$1:$C$1,3,FALSE),"NIL"),"Nil"))</f>
        <v>NIL</v>
      </c>
      <c r="Z32" s="13"/>
    </row>
    <row r="33" spans="1:26" ht="14.25" customHeight="1" x14ac:dyDescent="0.25">
      <c r="A33" s="189"/>
      <c r="B33" s="192"/>
      <c r="C33" s="201"/>
      <c r="D33" s="198"/>
      <c r="E33" s="198"/>
      <c r="F33" s="207"/>
      <c r="G33" s="207"/>
      <c r="H33" s="198"/>
      <c r="I33" s="207"/>
      <c r="J33" s="219"/>
      <c r="K33" s="209" t="s">
        <v>158</v>
      </c>
      <c r="L33" s="9" t="s">
        <v>1</v>
      </c>
      <c r="M33" s="7" t="s">
        <v>2</v>
      </c>
      <c r="N33" s="212"/>
      <c r="O33" s="192"/>
      <c r="P33" s="192"/>
      <c r="Q33" s="36">
        <v>2</v>
      </c>
      <c r="R33" s="45"/>
      <c r="S33" s="110"/>
      <c r="T33" s="8"/>
      <c r="U33" s="219"/>
      <c r="V33" s="209" t="s">
        <v>158</v>
      </c>
      <c r="W33" s="9" t="s">
        <v>1</v>
      </c>
      <c r="X33" s="7" t="s">
        <v>2</v>
      </c>
      <c r="Y33" s="240"/>
      <c r="Z33" s="13"/>
    </row>
    <row r="34" spans="1:26" ht="14.25" customHeight="1" x14ac:dyDescent="0.25">
      <c r="A34" s="189"/>
      <c r="B34" s="192"/>
      <c r="C34" s="201"/>
      <c r="D34" s="198"/>
      <c r="E34" s="198"/>
      <c r="F34" s="207"/>
      <c r="G34" s="207"/>
      <c r="H34" s="198"/>
      <c r="I34" s="207"/>
      <c r="J34" s="219"/>
      <c r="K34" s="209"/>
      <c r="L34" s="9" t="s">
        <v>3</v>
      </c>
      <c r="M34" s="7" t="s">
        <v>2</v>
      </c>
      <c r="N34" s="212"/>
      <c r="O34" s="192"/>
      <c r="P34" s="192"/>
      <c r="Q34" s="36">
        <v>3</v>
      </c>
      <c r="R34" s="7"/>
      <c r="S34" s="110"/>
      <c r="T34" s="8"/>
      <c r="U34" s="219"/>
      <c r="V34" s="209"/>
      <c r="W34" s="9" t="s">
        <v>3</v>
      </c>
      <c r="X34" s="7" t="s">
        <v>2</v>
      </c>
      <c r="Y34" s="240"/>
      <c r="Z34" s="13"/>
    </row>
    <row r="35" spans="1:26" ht="14.25" customHeight="1" x14ac:dyDescent="0.25">
      <c r="A35" s="189"/>
      <c r="B35" s="192"/>
      <c r="C35" s="201"/>
      <c r="D35" s="198"/>
      <c r="E35" s="198"/>
      <c r="F35" s="207"/>
      <c r="G35" s="207"/>
      <c r="H35" s="198"/>
      <c r="I35" s="207"/>
      <c r="J35" s="219"/>
      <c r="K35" s="209"/>
      <c r="L35" s="9" t="s">
        <v>4</v>
      </c>
      <c r="M35" s="7" t="s">
        <v>2</v>
      </c>
      <c r="N35" s="212"/>
      <c r="O35" s="192"/>
      <c r="P35" s="192"/>
      <c r="Q35" s="36">
        <v>4</v>
      </c>
      <c r="R35" s="7"/>
      <c r="S35" s="110"/>
      <c r="T35" s="8"/>
      <c r="U35" s="219"/>
      <c r="V35" s="209"/>
      <c r="W35" s="9" t="s">
        <v>4</v>
      </c>
      <c r="X35" s="7" t="s">
        <v>2</v>
      </c>
      <c r="Y35" s="240"/>
      <c r="Z35" s="13"/>
    </row>
    <row r="36" spans="1:26" ht="14.25" customHeight="1" x14ac:dyDescent="0.25">
      <c r="A36" s="189"/>
      <c r="B36" s="192"/>
      <c r="C36" s="201"/>
      <c r="D36" s="198"/>
      <c r="E36" s="198"/>
      <c r="F36" s="207"/>
      <c r="G36" s="207"/>
      <c r="H36" s="198"/>
      <c r="I36" s="207"/>
      <c r="J36" s="219"/>
      <c r="K36" s="209"/>
      <c r="L36" s="9" t="s">
        <v>5</v>
      </c>
      <c r="M36" s="7" t="s">
        <v>2</v>
      </c>
      <c r="N36" s="212"/>
      <c r="O36" s="192"/>
      <c r="P36" s="192"/>
      <c r="Q36" s="36">
        <v>5</v>
      </c>
      <c r="R36" s="7"/>
      <c r="S36" s="110"/>
      <c r="T36" s="8"/>
      <c r="U36" s="219"/>
      <c r="V36" s="209"/>
      <c r="W36" s="9" t="s">
        <v>5</v>
      </c>
      <c r="X36" s="7" t="s">
        <v>2</v>
      </c>
      <c r="Y36" s="240"/>
      <c r="Z36" s="13"/>
    </row>
    <row r="37" spans="1:26" ht="14.25" customHeight="1" x14ac:dyDescent="0.25">
      <c r="A37" s="189"/>
      <c r="B37" s="192"/>
      <c r="C37" s="201"/>
      <c r="D37" s="198"/>
      <c r="E37" s="198"/>
      <c r="F37" s="207"/>
      <c r="G37" s="207"/>
      <c r="H37" s="198"/>
      <c r="I37" s="207"/>
      <c r="J37" s="219"/>
      <c r="K37" s="209"/>
      <c r="L37" s="9" t="s">
        <v>6</v>
      </c>
      <c r="M37" s="7" t="s">
        <v>2</v>
      </c>
      <c r="N37" s="212"/>
      <c r="O37" s="192"/>
      <c r="P37" s="192"/>
      <c r="Q37" s="36">
        <v>6</v>
      </c>
      <c r="R37" s="7"/>
      <c r="S37" s="110"/>
      <c r="T37" s="8"/>
      <c r="U37" s="219"/>
      <c r="V37" s="209"/>
      <c r="W37" s="9" t="s">
        <v>6</v>
      </c>
      <c r="X37" s="7" t="s">
        <v>2</v>
      </c>
      <c r="Y37" s="240"/>
      <c r="Z37" s="13"/>
    </row>
    <row r="38" spans="1:26" ht="14.25" customHeight="1" x14ac:dyDescent="0.25">
      <c r="A38" s="189"/>
      <c r="B38" s="192"/>
      <c r="C38" s="201"/>
      <c r="D38" s="198"/>
      <c r="E38" s="198"/>
      <c r="F38" s="207"/>
      <c r="G38" s="207"/>
      <c r="H38" s="198"/>
      <c r="I38" s="207"/>
      <c r="J38" s="219"/>
      <c r="K38" s="209"/>
      <c r="L38" s="9" t="s">
        <v>7</v>
      </c>
      <c r="M38" s="7" t="s">
        <v>2</v>
      </c>
      <c r="N38" s="212"/>
      <c r="O38" s="192"/>
      <c r="P38" s="192"/>
      <c r="Q38" s="36">
        <v>7</v>
      </c>
      <c r="R38" s="7"/>
      <c r="S38" s="110"/>
      <c r="T38" s="8"/>
      <c r="U38" s="219"/>
      <c r="V38" s="209"/>
      <c r="W38" s="9" t="s">
        <v>7</v>
      </c>
      <c r="X38" s="7" t="s">
        <v>2</v>
      </c>
      <c r="Y38" s="240"/>
      <c r="Z38" s="13"/>
    </row>
    <row r="39" spans="1:26" ht="14.25" customHeight="1" x14ac:dyDescent="0.25">
      <c r="A39" s="189"/>
      <c r="B39" s="192"/>
      <c r="C39" s="201"/>
      <c r="D39" s="198"/>
      <c r="E39" s="198"/>
      <c r="F39" s="207"/>
      <c r="G39" s="207"/>
      <c r="H39" s="198"/>
      <c r="I39" s="207"/>
      <c r="J39" s="219"/>
      <c r="K39" s="209"/>
      <c r="L39" s="9" t="s">
        <v>8</v>
      </c>
      <c r="M39" s="7" t="s">
        <v>2</v>
      </c>
      <c r="N39" s="212"/>
      <c r="O39" s="192"/>
      <c r="P39" s="192"/>
      <c r="Q39" s="36">
        <v>8</v>
      </c>
      <c r="R39" s="7"/>
      <c r="S39" s="110"/>
      <c r="T39" s="8"/>
      <c r="U39" s="219"/>
      <c r="V39" s="209"/>
      <c r="W39" s="9" t="s">
        <v>8</v>
      </c>
      <c r="X39" s="7" t="s">
        <v>2</v>
      </c>
      <c r="Y39" s="240"/>
      <c r="Z39" s="13"/>
    </row>
    <row r="40" spans="1:26" ht="15" customHeight="1" thickBot="1" x14ac:dyDescent="0.3">
      <c r="A40" s="190"/>
      <c r="B40" s="193"/>
      <c r="C40" s="202"/>
      <c r="D40" s="199"/>
      <c r="E40" s="199"/>
      <c r="F40" s="208"/>
      <c r="G40" s="208"/>
      <c r="H40" s="199"/>
      <c r="I40" s="208"/>
      <c r="J40" s="220"/>
      <c r="K40" s="210"/>
      <c r="L40" s="52" t="s">
        <v>9</v>
      </c>
      <c r="M40" s="53" t="s">
        <v>2</v>
      </c>
      <c r="N40" s="213"/>
      <c r="O40" s="192"/>
      <c r="P40" s="192"/>
      <c r="Q40" s="51">
        <v>9</v>
      </c>
      <c r="R40" s="53"/>
      <c r="S40" s="113"/>
      <c r="T40" s="54"/>
      <c r="U40" s="220"/>
      <c r="V40" s="210"/>
      <c r="W40" s="52" t="s">
        <v>9</v>
      </c>
      <c r="X40" s="53" t="s">
        <v>2</v>
      </c>
      <c r="Y40" s="241"/>
      <c r="Z40" s="13"/>
    </row>
    <row r="41" spans="1:26" s="55" customFormat="1" ht="14.25" customHeight="1" x14ac:dyDescent="0.25">
      <c r="A41" s="188">
        <f>A32+1</f>
        <v>5</v>
      </c>
      <c r="B41" s="191"/>
      <c r="C41" s="197"/>
      <c r="D41" s="197"/>
      <c r="E41" s="197"/>
      <c r="F41" s="194"/>
      <c r="G41" s="194"/>
      <c r="H41" s="197"/>
      <c r="I41" s="194"/>
      <c r="J41" s="218" t="s">
        <v>10</v>
      </c>
      <c r="K41" s="224" t="s">
        <v>164</v>
      </c>
      <c r="L41" s="224"/>
      <c r="M41" s="43" t="s">
        <v>0</v>
      </c>
      <c r="N41" s="211" t="str">
        <f>IF(J41="Threat",IFERROR(VLOOKUP(M41&amp;MAX(VLOOKUP(M42,Definition!$C$28:$E$33,3,FALSE),VLOOKUP(M43,Definition!$D$28:$E$33,2,FALSE),VLOOKUP(M44,ADMIN!$G$2:$H$7,2,FALSE),VLOOKUP(M45,ADMIN!$G$2:$H$7,2,FALSE),VLOOKUP(M46,ADMIN!$G$2:$H$7,2,FALSE),VLOOKUP(M47,ADMIN!$G$2:$H$7,2,FALSE),VLOOKUP(M48,ADMIN!$G$2:$H$7,2,FALSE),VLOOKUP(M49,ADMIN!$G$2:$H$7,2,FALSE)),ADMIN!$A$1:$B$35,2,FALSE),"NIL"),IF(J41="Opportunity",IFERROR(VLOOKUP(M41&amp;MAX(VLOOKUP(M42,Definition!$C$28:$D$33,5,FALSE),VLOOKUP(M43,Definition!$D$28:$D$33,4,FALSE),VLOOKUP(M44,ADMIN!$G$2:$H$7,2,FALSE),VLOOKUP(M45,ADMIN!$G$2:$H$7,2,FALSE),VLOOKUP(M46,ADMIN!$G$2:$H$7,2,FALSE),VLOOKUP(M47,ADMIN!$G$2:$H$7,2,FALSE),VLOOKUP(M48,ADMIN!$G$2:$H$7,2,FALSE),VLOOKUP(M49,ADMIN!$G$2:$H$7,2,FALSE)),ADMIN!$A$1:$C$35,3,FALSE),"NIL"),"Nil"))</f>
        <v>NIL</v>
      </c>
      <c r="O41" s="197"/>
      <c r="P41" s="197"/>
      <c r="Q41" s="44">
        <v>1</v>
      </c>
      <c r="R41" s="45"/>
      <c r="S41" s="109"/>
      <c r="T41" s="46"/>
      <c r="U41" s="218" t="s">
        <v>11</v>
      </c>
      <c r="V41" s="242" t="s">
        <v>164</v>
      </c>
      <c r="W41" s="242"/>
      <c r="X41" s="43" t="s">
        <v>0</v>
      </c>
      <c r="Y41" s="239" t="str">
        <f>IF(U41="Threat",IFERROR(VLOOKUP(X41&amp;MAX(VLOOKUP(X42,Definition!$C$28:$E$33,3,FALSE),VLOOKUP(X43,Definition!$D$28:$E$33,2,FALSE),VLOOKUP(X44,ADMIN!$G$2:$H$7,2,FALSE),VLOOKUP(X45,ADMIN!$G$2:$H$7,2,FALSE),VLOOKUP(X46,ADMIN!$G$2:$H$7,2,FALSE),VLOOKUP(X47,ADMIN!$G$2:$H$7,2,FALSE),VLOOKUP(X48,ADMIN!$G$2:$H$7,2,FALSE),VLOOKUP(X49,ADMIN!$G$2:$H$7,2,FALSE)),$A$1:$B$1,2,FALSE),"NIL"),IF(U41="Opportunity",IFERROR(VLOOKUP(X41&amp;MAX(VLOOKUP(X42,ADMIN!$D$2:$H$7,5,FALSE),VLOOKUP(X43,ADMIN!$E$2:$H$7,4,FALSE),VLOOKUP(X44,ADMIN!$G$2:$H$7,2,FALSE),VLOOKUP(X45,ADMIN!$G$2:$H$7,2,FALSE),VLOOKUP(X46,ADMIN!$G$2:$H$7,2,FALSE),VLOOKUP(X47,ADMIN!$G$2:$H$7,2,FALSE),VLOOKUP(X48,ADMIN!$G$2:$H$7,2,FALSE),VLOOKUP(X49,ADMIN!$G$2:$H$7,2,FALSE)),$A$1:$C$1,3,FALSE),"NIL"),"Nil"))</f>
        <v>NIL</v>
      </c>
    </row>
    <row r="42" spans="1:26" s="55" customFormat="1" ht="14.25" customHeight="1" x14ac:dyDescent="0.25">
      <c r="A42" s="189"/>
      <c r="B42" s="192"/>
      <c r="C42" s="198"/>
      <c r="D42" s="198"/>
      <c r="E42" s="198"/>
      <c r="F42" s="195"/>
      <c r="G42" s="195"/>
      <c r="H42" s="198"/>
      <c r="I42" s="195"/>
      <c r="J42" s="219"/>
      <c r="K42" s="209" t="s">
        <v>158</v>
      </c>
      <c r="L42" s="9" t="s">
        <v>1</v>
      </c>
      <c r="M42" s="7" t="s">
        <v>2</v>
      </c>
      <c r="N42" s="212"/>
      <c r="O42" s="198"/>
      <c r="P42" s="198"/>
      <c r="Q42" s="36">
        <v>2</v>
      </c>
      <c r="R42" s="7"/>
      <c r="S42" s="110"/>
      <c r="T42" s="8"/>
      <c r="U42" s="219"/>
      <c r="V42" s="209" t="s">
        <v>158</v>
      </c>
      <c r="W42" s="9" t="s">
        <v>1</v>
      </c>
      <c r="X42" s="7" t="s">
        <v>2</v>
      </c>
      <c r="Y42" s="240"/>
    </row>
    <row r="43" spans="1:26" s="55" customFormat="1" ht="14.25" customHeight="1" x14ac:dyDescent="0.25">
      <c r="A43" s="189"/>
      <c r="B43" s="192"/>
      <c r="C43" s="198"/>
      <c r="D43" s="198"/>
      <c r="E43" s="198"/>
      <c r="F43" s="195"/>
      <c r="G43" s="195"/>
      <c r="H43" s="198"/>
      <c r="I43" s="195"/>
      <c r="J43" s="219"/>
      <c r="K43" s="209"/>
      <c r="L43" s="9" t="s">
        <v>3</v>
      </c>
      <c r="M43" s="7" t="s">
        <v>2</v>
      </c>
      <c r="N43" s="212"/>
      <c r="O43" s="198"/>
      <c r="P43" s="198"/>
      <c r="Q43" s="36">
        <v>3</v>
      </c>
      <c r="R43" s="7"/>
      <c r="S43" s="110"/>
      <c r="T43" s="8"/>
      <c r="U43" s="219"/>
      <c r="V43" s="209"/>
      <c r="W43" s="9" t="s">
        <v>3</v>
      </c>
      <c r="X43" s="7" t="s">
        <v>2</v>
      </c>
      <c r="Y43" s="240"/>
    </row>
    <row r="44" spans="1:26" s="55" customFormat="1" ht="14.25" customHeight="1" x14ac:dyDescent="0.25">
      <c r="A44" s="189"/>
      <c r="B44" s="192"/>
      <c r="C44" s="198"/>
      <c r="D44" s="198"/>
      <c r="E44" s="198"/>
      <c r="F44" s="195"/>
      <c r="G44" s="195"/>
      <c r="H44" s="198"/>
      <c r="I44" s="195"/>
      <c r="J44" s="219"/>
      <c r="K44" s="209"/>
      <c r="L44" s="9" t="s">
        <v>4</v>
      </c>
      <c r="M44" s="7" t="s">
        <v>2</v>
      </c>
      <c r="N44" s="212"/>
      <c r="O44" s="198"/>
      <c r="P44" s="198"/>
      <c r="Q44" s="36">
        <v>4</v>
      </c>
      <c r="R44" s="7"/>
      <c r="S44" s="110"/>
      <c r="T44" s="8"/>
      <c r="U44" s="219"/>
      <c r="V44" s="209"/>
      <c r="W44" s="9" t="s">
        <v>4</v>
      </c>
      <c r="X44" s="7" t="s">
        <v>2</v>
      </c>
      <c r="Y44" s="240"/>
    </row>
    <row r="45" spans="1:26" s="55" customFormat="1" ht="14.25" customHeight="1" x14ac:dyDescent="0.25">
      <c r="A45" s="189"/>
      <c r="B45" s="192"/>
      <c r="C45" s="198"/>
      <c r="D45" s="198"/>
      <c r="E45" s="198"/>
      <c r="F45" s="195"/>
      <c r="G45" s="195"/>
      <c r="H45" s="198"/>
      <c r="I45" s="195"/>
      <c r="J45" s="219"/>
      <c r="K45" s="209"/>
      <c r="L45" s="9" t="s">
        <v>5</v>
      </c>
      <c r="M45" s="7" t="s">
        <v>2</v>
      </c>
      <c r="N45" s="212"/>
      <c r="O45" s="198"/>
      <c r="P45" s="198"/>
      <c r="Q45" s="36">
        <v>5</v>
      </c>
      <c r="R45" s="7"/>
      <c r="S45" s="110"/>
      <c r="T45" s="8"/>
      <c r="U45" s="219"/>
      <c r="V45" s="209"/>
      <c r="W45" s="9" t="s">
        <v>5</v>
      </c>
      <c r="X45" s="7" t="s">
        <v>2</v>
      </c>
      <c r="Y45" s="240"/>
    </row>
    <row r="46" spans="1:26" s="55" customFormat="1" ht="14.25" customHeight="1" x14ac:dyDescent="0.25">
      <c r="A46" s="189"/>
      <c r="B46" s="192"/>
      <c r="C46" s="198"/>
      <c r="D46" s="198"/>
      <c r="E46" s="198"/>
      <c r="F46" s="195"/>
      <c r="G46" s="195"/>
      <c r="H46" s="198"/>
      <c r="I46" s="195"/>
      <c r="J46" s="219"/>
      <c r="K46" s="209"/>
      <c r="L46" s="9" t="s">
        <v>6</v>
      </c>
      <c r="M46" s="7" t="s">
        <v>2</v>
      </c>
      <c r="N46" s="212"/>
      <c r="O46" s="198"/>
      <c r="P46" s="198"/>
      <c r="Q46" s="36">
        <v>6</v>
      </c>
      <c r="R46" s="7"/>
      <c r="S46" s="110"/>
      <c r="T46" s="8"/>
      <c r="U46" s="219"/>
      <c r="V46" s="209"/>
      <c r="W46" s="9" t="s">
        <v>6</v>
      </c>
      <c r="X46" s="7" t="s">
        <v>2</v>
      </c>
      <c r="Y46" s="240"/>
    </row>
    <row r="47" spans="1:26" s="55" customFormat="1" ht="14.25" customHeight="1" x14ac:dyDescent="0.25">
      <c r="A47" s="189"/>
      <c r="B47" s="192"/>
      <c r="C47" s="198"/>
      <c r="D47" s="198"/>
      <c r="E47" s="198"/>
      <c r="F47" s="195"/>
      <c r="G47" s="195"/>
      <c r="H47" s="198"/>
      <c r="I47" s="195"/>
      <c r="J47" s="219"/>
      <c r="K47" s="209"/>
      <c r="L47" s="9" t="s">
        <v>7</v>
      </c>
      <c r="M47" s="7" t="s">
        <v>2</v>
      </c>
      <c r="N47" s="212"/>
      <c r="O47" s="198"/>
      <c r="P47" s="198"/>
      <c r="Q47" s="36">
        <v>7</v>
      </c>
      <c r="R47" s="7"/>
      <c r="S47" s="110"/>
      <c r="T47" s="8"/>
      <c r="U47" s="219"/>
      <c r="V47" s="209"/>
      <c r="W47" s="9" t="s">
        <v>7</v>
      </c>
      <c r="X47" s="7" t="s">
        <v>2</v>
      </c>
      <c r="Y47" s="240"/>
    </row>
    <row r="48" spans="1:26" s="55" customFormat="1" ht="14.25" customHeight="1" x14ac:dyDescent="0.25">
      <c r="A48" s="189"/>
      <c r="B48" s="192"/>
      <c r="C48" s="198"/>
      <c r="D48" s="198"/>
      <c r="E48" s="198"/>
      <c r="F48" s="195"/>
      <c r="G48" s="195"/>
      <c r="H48" s="198"/>
      <c r="I48" s="195"/>
      <c r="J48" s="219"/>
      <c r="K48" s="209"/>
      <c r="L48" s="9" t="s">
        <v>8</v>
      </c>
      <c r="M48" s="7" t="s">
        <v>2</v>
      </c>
      <c r="N48" s="212"/>
      <c r="O48" s="198"/>
      <c r="P48" s="198"/>
      <c r="Q48" s="36">
        <v>8</v>
      </c>
      <c r="R48" s="7"/>
      <c r="S48" s="110"/>
      <c r="T48" s="8"/>
      <c r="U48" s="219"/>
      <c r="V48" s="209"/>
      <c r="W48" s="9" t="s">
        <v>8</v>
      </c>
      <c r="X48" s="7" t="s">
        <v>2</v>
      </c>
      <c r="Y48" s="240"/>
    </row>
    <row r="49" spans="1:26" s="55" customFormat="1" ht="15" customHeight="1" thickBot="1" x14ac:dyDescent="0.3">
      <c r="A49" s="190"/>
      <c r="B49" s="193"/>
      <c r="C49" s="199"/>
      <c r="D49" s="199"/>
      <c r="E49" s="199"/>
      <c r="F49" s="196"/>
      <c r="G49" s="196"/>
      <c r="H49" s="199"/>
      <c r="I49" s="196"/>
      <c r="J49" s="223"/>
      <c r="K49" s="214"/>
      <c r="L49" s="47" t="s">
        <v>9</v>
      </c>
      <c r="M49" s="48" t="s">
        <v>2</v>
      </c>
      <c r="N49" s="213"/>
      <c r="O49" s="199"/>
      <c r="P49" s="199"/>
      <c r="Q49" s="49">
        <v>9</v>
      </c>
      <c r="R49" s="48"/>
      <c r="S49" s="111"/>
      <c r="T49" s="50"/>
      <c r="U49" s="223"/>
      <c r="V49" s="214"/>
      <c r="W49" s="47" t="s">
        <v>9</v>
      </c>
      <c r="X49" s="48" t="s">
        <v>2</v>
      </c>
      <c r="Y49" s="241"/>
    </row>
    <row r="50" spans="1:26" ht="30.75" customHeight="1" x14ac:dyDescent="0.25">
      <c r="A50" s="188">
        <f t="shared" ref="A50" si="2">A41+1</f>
        <v>6</v>
      </c>
      <c r="B50" s="191"/>
      <c r="C50" s="191"/>
      <c r="D50" s="197"/>
      <c r="E50" s="197"/>
      <c r="F50" s="215"/>
      <c r="G50" s="215"/>
      <c r="H50" s="197"/>
      <c r="I50" s="215"/>
      <c r="J50" s="225" t="s">
        <v>10</v>
      </c>
      <c r="K50" s="226" t="s">
        <v>164</v>
      </c>
      <c r="L50" s="227"/>
      <c r="M50" s="39" t="s">
        <v>0</v>
      </c>
      <c r="N50" s="211" t="str">
        <f>IF(J50="Threat",IFERROR(VLOOKUP(M50&amp;MAX(VLOOKUP(M51,Definition!$C$28:$E$33,3,FALSE),VLOOKUP(M52,Definition!$D$28:$E$33,2,FALSE),VLOOKUP(M53,ADMIN!$G$2:$H$7,2,FALSE),VLOOKUP(M54,ADMIN!$G$2:$H$7,2,FALSE),VLOOKUP(M55,ADMIN!$G$2:$H$7,2,FALSE),VLOOKUP(M56,ADMIN!$G$2:$H$7,2,FALSE),VLOOKUP(M57,ADMIN!$G$2:$H$7,2,FALSE),VLOOKUP(M58,ADMIN!$G$2:$H$7,2,FALSE)),ADMIN!$A$1:$B$35,2,FALSE),"NIL"),IF(J50="Opportunity",IFERROR(VLOOKUP(M50&amp;MAX(VLOOKUP(M51,Definition!$C$28:$D$33,5,FALSE),VLOOKUP(M52,Definition!$D$28:$D$33,4,FALSE),VLOOKUP(M53,ADMIN!$G$2:$H$7,2,FALSE),VLOOKUP(M54,ADMIN!$G$2:$H$7,2,FALSE),VLOOKUP(M55,ADMIN!$G$2:$H$7,2,FALSE),VLOOKUP(M56,ADMIN!$G$2:$H$7,2,FALSE),VLOOKUP(M57,ADMIN!$G$2:$H$7,2,FALSE),VLOOKUP(M58,ADMIN!$G$2:$H$7,2,FALSE)),ADMIN!$A$1:$C$35,3,FALSE),"NIL"),"Nil"))</f>
        <v>NIL</v>
      </c>
      <c r="O50" s="192"/>
      <c r="P50" s="192"/>
      <c r="Q50" s="40">
        <v>1</v>
      </c>
      <c r="R50" s="41"/>
      <c r="S50" s="112"/>
      <c r="T50" s="42"/>
      <c r="U50" s="225" t="s">
        <v>11</v>
      </c>
      <c r="V50" s="243" t="s">
        <v>164</v>
      </c>
      <c r="W50" s="244"/>
      <c r="X50" s="39" t="s">
        <v>0</v>
      </c>
      <c r="Y50" s="239" t="str">
        <f>IF(U50="Threat",IFERROR(VLOOKUP(X50&amp;MAX(VLOOKUP(X51,Definition!$C$28:$E$33,3,FALSE),VLOOKUP(X52,Definition!$D$28:$E$33,2,FALSE),VLOOKUP(X53,ADMIN!$G$2:$H$7,2,FALSE),VLOOKUP(X54,ADMIN!$G$2:$H$7,2,FALSE),VLOOKUP(X55,ADMIN!$G$2:$H$7,2,FALSE),VLOOKUP(X56,ADMIN!$G$2:$H$7,2,FALSE),VLOOKUP(X57,ADMIN!$G$2:$H$7,2,FALSE),VLOOKUP(X58,ADMIN!$G$2:$H$7,2,FALSE)),$A$1:$B$1,2,FALSE),"NIL"),IF(U50="Opportunity",IFERROR(VLOOKUP(X50&amp;MAX(VLOOKUP(X51,ADMIN!$D$2:$H$7,5,FALSE),VLOOKUP(X52,ADMIN!$E$2:$H$7,4,FALSE),VLOOKUP(X53,ADMIN!$G$2:$H$7,2,FALSE),VLOOKUP(X54,ADMIN!$G$2:$H$7,2,FALSE),VLOOKUP(X55,ADMIN!$G$2:$H$7,2,FALSE),VLOOKUP(X56,ADMIN!$G$2:$H$7,2,FALSE),VLOOKUP(X57,ADMIN!$G$2:$H$7,2,FALSE),VLOOKUP(X58,ADMIN!$G$2:$H$7,2,FALSE)),$A$1:$C$1,3,FALSE),"NIL"),"Nil"))</f>
        <v>NIL</v>
      </c>
      <c r="Z50" s="13"/>
    </row>
    <row r="51" spans="1:26" ht="14.25" customHeight="1" x14ac:dyDescent="0.25">
      <c r="A51" s="189"/>
      <c r="B51" s="192"/>
      <c r="C51" s="192"/>
      <c r="D51" s="198"/>
      <c r="E51" s="198"/>
      <c r="F51" s="216"/>
      <c r="G51" s="216"/>
      <c r="H51" s="198"/>
      <c r="I51" s="216"/>
      <c r="J51" s="219"/>
      <c r="K51" s="209" t="s">
        <v>158</v>
      </c>
      <c r="L51" s="9" t="s">
        <v>1</v>
      </c>
      <c r="M51" s="7" t="s">
        <v>2</v>
      </c>
      <c r="N51" s="212"/>
      <c r="O51" s="192"/>
      <c r="P51" s="192"/>
      <c r="Q51" s="36">
        <v>2</v>
      </c>
      <c r="R51" s="7"/>
      <c r="S51" s="110"/>
      <c r="T51" s="8"/>
      <c r="U51" s="219"/>
      <c r="V51" s="209" t="s">
        <v>158</v>
      </c>
      <c r="W51" s="9" t="s">
        <v>1</v>
      </c>
      <c r="X51" s="7" t="s">
        <v>2</v>
      </c>
      <c r="Y51" s="240"/>
      <c r="Z51" s="13"/>
    </row>
    <row r="52" spans="1:26" ht="14.25" customHeight="1" x14ac:dyDescent="0.25">
      <c r="A52" s="189"/>
      <c r="B52" s="192"/>
      <c r="C52" s="192"/>
      <c r="D52" s="198"/>
      <c r="E52" s="198"/>
      <c r="F52" s="216"/>
      <c r="G52" s="216"/>
      <c r="H52" s="198"/>
      <c r="I52" s="216"/>
      <c r="J52" s="219"/>
      <c r="K52" s="209"/>
      <c r="L52" s="9" t="s">
        <v>3</v>
      </c>
      <c r="M52" s="7" t="s">
        <v>2</v>
      </c>
      <c r="N52" s="212"/>
      <c r="O52" s="192"/>
      <c r="P52" s="192"/>
      <c r="Q52" s="36">
        <v>3</v>
      </c>
      <c r="R52" s="7"/>
      <c r="S52" s="110"/>
      <c r="T52" s="8"/>
      <c r="U52" s="219"/>
      <c r="V52" s="209"/>
      <c r="W52" s="9" t="s">
        <v>3</v>
      </c>
      <c r="X52" s="7" t="s">
        <v>2</v>
      </c>
      <c r="Y52" s="240"/>
      <c r="Z52" s="13"/>
    </row>
    <row r="53" spans="1:26" ht="14.25" customHeight="1" x14ac:dyDescent="0.25">
      <c r="A53" s="189"/>
      <c r="B53" s="192"/>
      <c r="C53" s="192"/>
      <c r="D53" s="198"/>
      <c r="E53" s="198"/>
      <c r="F53" s="216"/>
      <c r="G53" s="216"/>
      <c r="H53" s="198"/>
      <c r="I53" s="216"/>
      <c r="J53" s="219"/>
      <c r="K53" s="209"/>
      <c r="L53" s="9" t="s">
        <v>4</v>
      </c>
      <c r="M53" s="7" t="s">
        <v>2</v>
      </c>
      <c r="N53" s="212"/>
      <c r="O53" s="192"/>
      <c r="P53" s="192"/>
      <c r="Q53" s="36">
        <v>4</v>
      </c>
      <c r="R53" s="7"/>
      <c r="S53" s="110"/>
      <c r="T53" s="8"/>
      <c r="U53" s="219"/>
      <c r="V53" s="209"/>
      <c r="W53" s="9" t="s">
        <v>4</v>
      </c>
      <c r="X53" s="7" t="s">
        <v>2</v>
      </c>
      <c r="Y53" s="240"/>
      <c r="Z53" s="13"/>
    </row>
    <row r="54" spans="1:26" ht="14.25" customHeight="1" x14ac:dyDescent="0.25">
      <c r="A54" s="189"/>
      <c r="B54" s="192"/>
      <c r="C54" s="192"/>
      <c r="D54" s="198"/>
      <c r="E54" s="198"/>
      <c r="F54" s="216"/>
      <c r="G54" s="216"/>
      <c r="H54" s="198"/>
      <c r="I54" s="216"/>
      <c r="J54" s="219"/>
      <c r="K54" s="209"/>
      <c r="L54" s="9" t="s">
        <v>5</v>
      </c>
      <c r="M54" s="7" t="s">
        <v>2</v>
      </c>
      <c r="N54" s="212"/>
      <c r="O54" s="192"/>
      <c r="P54" s="192"/>
      <c r="Q54" s="36">
        <v>5</v>
      </c>
      <c r="R54" s="7"/>
      <c r="S54" s="110"/>
      <c r="T54" s="8"/>
      <c r="U54" s="219"/>
      <c r="V54" s="209"/>
      <c r="W54" s="9" t="s">
        <v>5</v>
      </c>
      <c r="X54" s="7" t="s">
        <v>2</v>
      </c>
      <c r="Y54" s="240"/>
      <c r="Z54" s="13"/>
    </row>
    <row r="55" spans="1:26" ht="14.25" customHeight="1" x14ac:dyDescent="0.25">
      <c r="A55" s="189"/>
      <c r="B55" s="192"/>
      <c r="C55" s="192"/>
      <c r="D55" s="198"/>
      <c r="E55" s="198"/>
      <c r="F55" s="216"/>
      <c r="G55" s="216"/>
      <c r="H55" s="198"/>
      <c r="I55" s="216"/>
      <c r="J55" s="219"/>
      <c r="K55" s="209"/>
      <c r="L55" s="9" t="s">
        <v>6</v>
      </c>
      <c r="M55" s="7" t="s">
        <v>2</v>
      </c>
      <c r="N55" s="212"/>
      <c r="O55" s="192"/>
      <c r="P55" s="192"/>
      <c r="Q55" s="36">
        <v>6</v>
      </c>
      <c r="R55" s="7"/>
      <c r="S55" s="110"/>
      <c r="T55" s="8"/>
      <c r="U55" s="219"/>
      <c r="V55" s="209"/>
      <c r="W55" s="9" t="s">
        <v>6</v>
      </c>
      <c r="X55" s="7" t="s">
        <v>2</v>
      </c>
      <c r="Y55" s="240"/>
      <c r="Z55" s="13"/>
    </row>
    <row r="56" spans="1:26" ht="14.25" customHeight="1" x14ac:dyDescent="0.25">
      <c r="A56" s="189"/>
      <c r="B56" s="192"/>
      <c r="C56" s="192"/>
      <c r="D56" s="198"/>
      <c r="E56" s="198"/>
      <c r="F56" s="216"/>
      <c r="G56" s="216"/>
      <c r="H56" s="198"/>
      <c r="I56" s="216"/>
      <c r="J56" s="219"/>
      <c r="K56" s="209"/>
      <c r="L56" s="9" t="s">
        <v>7</v>
      </c>
      <c r="M56" s="7" t="s">
        <v>2</v>
      </c>
      <c r="N56" s="212"/>
      <c r="O56" s="192"/>
      <c r="P56" s="192"/>
      <c r="Q56" s="36">
        <v>7</v>
      </c>
      <c r="R56" s="7"/>
      <c r="S56" s="110"/>
      <c r="T56" s="8"/>
      <c r="U56" s="219"/>
      <c r="V56" s="209"/>
      <c r="W56" s="9" t="s">
        <v>7</v>
      </c>
      <c r="X56" s="7" t="s">
        <v>2</v>
      </c>
      <c r="Y56" s="240"/>
      <c r="Z56" s="13"/>
    </row>
    <row r="57" spans="1:26" ht="14.25" customHeight="1" x14ac:dyDescent="0.25">
      <c r="A57" s="189"/>
      <c r="B57" s="192"/>
      <c r="C57" s="192"/>
      <c r="D57" s="198"/>
      <c r="E57" s="198"/>
      <c r="F57" s="216"/>
      <c r="G57" s="216"/>
      <c r="H57" s="198"/>
      <c r="I57" s="216"/>
      <c r="J57" s="219"/>
      <c r="K57" s="209"/>
      <c r="L57" s="9" t="s">
        <v>8</v>
      </c>
      <c r="M57" s="7" t="s">
        <v>2</v>
      </c>
      <c r="N57" s="212"/>
      <c r="O57" s="192"/>
      <c r="P57" s="192"/>
      <c r="Q57" s="36">
        <v>8</v>
      </c>
      <c r="R57" s="7"/>
      <c r="S57" s="110"/>
      <c r="T57" s="8"/>
      <c r="U57" s="219"/>
      <c r="V57" s="209"/>
      <c r="W57" s="9" t="s">
        <v>8</v>
      </c>
      <c r="X57" s="7" t="s">
        <v>2</v>
      </c>
      <c r="Y57" s="240"/>
      <c r="Z57" s="13"/>
    </row>
    <row r="58" spans="1:26" ht="12" customHeight="1" thickBot="1" x14ac:dyDescent="0.3">
      <c r="A58" s="190"/>
      <c r="B58" s="193"/>
      <c r="C58" s="193"/>
      <c r="D58" s="199"/>
      <c r="E58" s="199"/>
      <c r="F58" s="217"/>
      <c r="G58" s="217"/>
      <c r="H58" s="199"/>
      <c r="I58" s="217"/>
      <c r="J58" s="223"/>
      <c r="K58" s="214"/>
      <c r="L58" s="47" t="s">
        <v>9</v>
      </c>
      <c r="M58" s="48" t="s">
        <v>2</v>
      </c>
      <c r="N58" s="213"/>
      <c r="O58" s="193"/>
      <c r="P58" s="193"/>
      <c r="Q58" s="49">
        <v>9</v>
      </c>
      <c r="R58" s="48"/>
      <c r="S58" s="111"/>
      <c r="T58" s="50"/>
      <c r="U58" s="223"/>
      <c r="V58" s="214"/>
      <c r="W58" s="47" t="s">
        <v>9</v>
      </c>
      <c r="X58" s="48" t="s">
        <v>2</v>
      </c>
      <c r="Y58" s="241"/>
      <c r="Z58" s="13"/>
    </row>
    <row r="59" spans="1:26" ht="14.25" customHeight="1" x14ac:dyDescent="0.25">
      <c r="A59" s="188">
        <f t="shared" ref="A59" si="3">A50+1</f>
        <v>7</v>
      </c>
      <c r="B59" s="191"/>
      <c r="C59" s="197"/>
      <c r="D59" s="197"/>
      <c r="E59" s="197"/>
      <c r="F59" s="194"/>
      <c r="G59" s="194"/>
      <c r="H59" s="197"/>
      <c r="I59" s="194"/>
      <c r="J59" s="218" t="s">
        <v>10</v>
      </c>
      <c r="K59" s="221" t="s">
        <v>164</v>
      </c>
      <c r="L59" s="222"/>
      <c r="M59" s="43" t="s">
        <v>0</v>
      </c>
      <c r="N59" s="211" t="str">
        <f>IF(J59="Threat",IFERROR(VLOOKUP(M59&amp;MAX(VLOOKUP(M60,Definition!$C$28:$E$33,3,FALSE),VLOOKUP(M61,Definition!$D$28:$E$33,2,FALSE),VLOOKUP(M62,ADMIN!$G$2:$H$7,2,FALSE),VLOOKUP(M63,ADMIN!$G$2:$H$7,2,FALSE),VLOOKUP(M64,ADMIN!$G$2:$H$7,2,FALSE),VLOOKUP(M65,ADMIN!$G$2:$H$7,2,FALSE),VLOOKUP(M66,ADMIN!$G$2:$H$7,2,FALSE),VLOOKUP(M67,ADMIN!$G$2:$H$7,2,FALSE)),ADMIN!$A$1:$B$35,2,FALSE),"NIL"),IF(J59="Opportunity",IFERROR(VLOOKUP(M59&amp;MAX(VLOOKUP(M60,Definition!$C$28:$D$33,5,FALSE),VLOOKUP(M61,Definition!$D$28:$D$33,4,FALSE),VLOOKUP(M62,ADMIN!$G$2:$H$7,2,FALSE),VLOOKUP(M63,ADMIN!$G$2:$H$7,2,FALSE),VLOOKUP(M64,ADMIN!$G$2:$H$7,2,FALSE),VLOOKUP(M65,ADMIN!$G$2:$H$7,2,FALSE),VLOOKUP(M66,ADMIN!$G$2:$H$7,2,FALSE),VLOOKUP(M67,ADMIN!$G$2:$H$7,2,FALSE)),ADMIN!$A$1:$C$35,3,FALSE),"NIL"),"Nil"))</f>
        <v>NIL</v>
      </c>
      <c r="O59" s="191"/>
      <c r="P59" s="191"/>
      <c r="Q59" s="44">
        <v>1</v>
      </c>
      <c r="R59" s="45"/>
      <c r="S59" s="109"/>
      <c r="T59" s="46"/>
      <c r="U59" s="218" t="s">
        <v>11</v>
      </c>
      <c r="V59" s="237" t="s">
        <v>164</v>
      </c>
      <c r="W59" s="238"/>
      <c r="X59" s="43" t="s">
        <v>0</v>
      </c>
      <c r="Y59" s="239" t="str">
        <f>IF(U59="Threat",IFERROR(VLOOKUP(X59&amp;MAX(VLOOKUP(X60,Definition!$C$28:$E$33,3,FALSE),VLOOKUP(X61,Definition!$D$28:$E$33,2,FALSE),VLOOKUP(X62,ADMIN!$G$2:$H$7,2,FALSE),VLOOKUP(X63,ADMIN!$G$2:$H$7,2,FALSE),VLOOKUP(X64,ADMIN!$G$2:$H$7,2,FALSE),VLOOKUP(X65,ADMIN!$G$2:$H$7,2,FALSE),VLOOKUP(X66,ADMIN!$G$2:$H$7,2,FALSE),VLOOKUP(X67,ADMIN!$G$2:$H$7,2,FALSE)),$A$1:$B$1,2,FALSE),"NIL"),IF(U59="Opportunity",IFERROR(VLOOKUP(X59&amp;MAX(VLOOKUP(X60,ADMIN!$D$2:$H$7,5,FALSE),VLOOKUP(X61,ADMIN!$E$2:$H$7,4,FALSE),VLOOKUP(X62,ADMIN!$G$2:$H$7,2,FALSE),VLOOKUP(X63,ADMIN!$G$2:$H$7,2,FALSE),VLOOKUP(X64,ADMIN!$G$2:$H$7,2,FALSE),VLOOKUP(X65,ADMIN!$G$2:$H$7,2,FALSE),VLOOKUP(X66,ADMIN!$G$2:$H$7,2,FALSE),VLOOKUP(X67,ADMIN!$G$2:$H$7,2,FALSE)),$A$1:$C$1,3,FALSE),"NIL"),"Nil"))</f>
        <v>NIL</v>
      </c>
      <c r="Z59" s="13"/>
    </row>
    <row r="60" spans="1:26" ht="14.25" customHeight="1" x14ac:dyDescent="0.25">
      <c r="A60" s="189"/>
      <c r="B60" s="192"/>
      <c r="C60" s="198"/>
      <c r="D60" s="198"/>
      <c r="E60" s="198"/>
      <c r="F60" s="195"/>
      <c r="G60" s="195"/>
      <c r="H60" s="198"/>
      <c r="I60" s="195"/>
      <c r="J60" s="219"/>
      <c r="K60" s="209" t="s">
        <v>158</v>
      </c>
      <c r="L60" s="9" t="s">
        <v>1</v>
      </c>
      <c r="M60" s="7" t="s">
        <v>2</v>
      </c>
      <c r="N60" s="212"/>
      <c r="O60" s="192"/>
      <c r="P60" s="192"/>
      <c r="Q60" s="36">
        <v>2</v>
      </c>
      <c r="R60" s="7"/>
      <c r="S60" s="110"/>
      <c r="T60" s="8"/>
      <c r="U60" s="219"/>
      <c r="V60" s="209" t="s">
        <v>158</v>
      </c>
      <c r="W60" s="9" t="s">
        <v>1</v>
      </c>
      <c r="X60" s="7" t="s">
        <v>2</v>
      </c>
      <c r="Y60" s="240"/>
      <c r="Z60" s="13"/>
    </row>
    <row r="61" spans="1:26" ht="14.25" customHeight="1" x14ac:dyDescent="0.25">
      <c r="A61" s="189"/>
      <c r="B61" s="192"/>
      <c r="C61" s="198"/>
      <c r="D61" s="198"/>
      <c r="E61" s="198"/>
      <c r="F61" s="195"/>
      <c r="G61" s="195"/>
      <c r="H61" s="198"/>
      <c r="I61" s="195"/>
      <c r="J61" s="219"/>
      <c r="K61" s="209"/>
      <c r="L61" s="9" t="s">
        <v>3</v>
      </c>
      <c r="M61" s="7" t="s">
        <v>2</v>
      </c>
      <c r="N61" s="212"/>
      <c r="O61" s="192"/>
      <c r="P61" s="192"/>
      <c r="Q61" s="36">
        <v>3</v>
      </c>
      <c r="R61" s="7"/>
      <c r="S61" s="110"/>
      <c r="T61" s="8"/>
      <c r="U61" s="219"/>
      <c r="V61" s="209"/>
      <c r="W61" s="9" t="s">
        <v>3</v>
      </c>
      <c r="X61" s="7" t="s">
        <v>2</v>
      </c>
      <c r="Y61" s="240"/>
      <c r="Z61" s="13"/>
    </row>
    <row r="62" spans="1:26" ht="14.25" customHeight="1" x14ac:dyDescent="0.25">
      <c r="A62" s="189"/>
      <c r="B62" s="192"/>
      <c r="C62" s="198"/>
      <c r="D62" s="198"/>
      <c r="E62" s="198"/>
      <c r="F62" s="195"/>
      <c r="G62" s="195"/>
      <c r="H62" s="198"/>
      <c r="I62" s="195"/>
      <c r="J62" s="219"/>
      <c r="K62" s="209"/>
      <c r="L62" s="9" t="s">
        <v>4</v>
      </c>
      <c r="M62" s="7" t="s">
        <v>2</v>
      </c>
      <c r="N62" s="212"/>
      <c r="O62" s="192"/>
      <c r="P62" s="192"/>
      <c r="Q62" s="36">
        <v>4</v>
      </c>
      <c r="R62" s="7"/>
      <c r="S62" s="110"/>
      <c r="T62" s="8"/>
      <c r="U62" s="219"/>
      <c r="V62" s="209"/>
      <c r="W62" s="9" t="s">
        <v>4</v>
      </c>
      <c r="X62" s="7" t="s">
        <v>2</v>
      </c>
      <c r="Y62" s="240"/>
      <c r="Z62" s="13"/>
    </row>
    <row r="63" spans="1:26" ht="14.25" customHeight="1" x14ac:dyDescent="0.25">
      <c r="A63" s="189"/>
      <c r="B63" s="192"/>
      <c r="C63" s="198"/>
      <c r="D63" s="198"/>
      <c r="E63" s="198"/>
      <c r="F63" s="195"/>
      <c r="G63" s="195"/>
      <c r="H63" s="198"/>
      <c r="I63" s="195"/>
      <c r="J63" s="219"/>
      <c r="K63" s="209"/>
      <c r="L63" s="9" t="s">
        <v>5</v>
      </c>
      <c r="M63" s="7" t="s">
        <v>2</v>
      </c>
      <c r="N63" s="212"/>
      <c r="O63" s="192"/>
      <c r="P63" s="192"/>
      <c r="Q63" s="36">
        <v>5</v>
      </c>
      <c r="R63" s="7"/>
      <c r="S63" s="110"/>
      <c r="T63" s="8"/>
      <c r="U63" s="219"/>
      <c r="V63" s="209"/>
      <c r="W63" s="9" t="s">
        <v>5</v>
      </c>
      <c r="X63" s="7" t="s">
        <v>2</v>
      </c>
      <c r="Y63" s="240"/>
      <c r="Z63" s="13"/>
    </row>
    <row r="64" spans="1:26" ht="14.25" customHeight="1" x14ac:dyDescent="0.25">
      <c r="A64" s="189"/>
      <c r="B64" s="192"/>
      <c r="C64" s="198"/>
      <c r="D64" s="198"/>
      <c r="E64" s="198"/>
      <c r="F64" s="195"/>
      <c r="G64" s="195"/>
      <c r="H64" s="198"/>
      <c r="I64" s="195"/>
      <c r="J64" s="219"/>
      <c r="K64" s="209"/>
      <c r="L64" s="9" t="s">
        <v>6</v>
      </c>
      <c r="M64" s="7" t="s">
        <v>2</v>
      </c>
      <c r="N64" s="212"/>
      <c r="O64" s="192"/>
      <c r="P64" s="192"/>
      <c r="Q64" s="36">
        <v>6</v>
      </c>
      <c r="R64" s="7"/>
      <c r="S64" s="110"/>
      <c r="T64" s="8"/>
      <c r="U64" s="219"/>
      <c r="V64" s="209"/>
      <c r="W64" s="9" t="s">
        <v>6</v>
      </c>
      <c r="X64" s="7" t="s">
        <v>2</v>
      </c>
      <c r="Y64" s="240"/>
      <c r="Z64" s="13"/>
    </row>
    <row r="65" spans="1:26" ht="14.25" customHeight="1" x14ac:dyDescent="0.25">
      <c r="A65" s="189"/>
      <c r="B65" s="192"/>
      <c r="C65" s="198"/>
      <c r="D65" s="198"/>
      <c r="E65" s="198"/>
      <c r="F65" s="195"/>
      <c r="G65" s="195"/>
      <c r="H65" s="198"/>
      <c r="I65" s="195"/>
      <c r="J65" s="219"/>
      <c r="K65" s="209"/>
      <c r="L65" s="9" t="s">
        <v>7</v>
      </c>
      <c r="M65" s="7" t="s">
        <v>2</v>
      </c>
      <c r="N65" s="212"/>
      <c r="O65" s="192"/>
      <c r="P65" s="192"/>
      <c r="Q65" s="36">
        <v>7</v>
      </c>
      <c r="R65" s="7"/>
      <c r="S65" s="110"/>
      <c r="T65" s="8"/>
      <c r="U65" s="219"/>
      <c r="V65" s="209"/>
      <c r="W65" s="9" t="s">
        <v>7</v>
      </c>
      <c r="X65" s="7" t="s">
        <v>2</v>
      </c>
      <c r="Y65" s="240"/>
      <c r="Z65" s="13"/>
    </row>
    <row r="66" spans="1:26" ht="14.25" customHeight="1" x14ac:dyDescent="0.25">
      <c r="A66" s="189"/>
      <c r="B66" s="192"/>
      <c r="C66" s="198"/>
      <c r="D66" s="198"/>
      <c r="E66" s="198"/>
      <c r="F66" s="195"/>
      <c r="G66" s="195"/>
      <c r="H66" s="198"/>
      <c r="I66" s="195"/>
      <c r="J66" s="219"/>
      <c r="K66" s="209"/>
      <c r="L66" s="9" t="s">
        <v>8</v>
      </c>
      <c r="M66" s="7" t="s">
        <v>2</v>
      </c>
      <c r="N66" s="212"/>
      <c r="O66" s="192"/>
      <c r="P66" s="192"/>
      <c r="Q66" s="36">
        <v>8</v>
      </c>
      <c r="R66" s="7"/>
      <c r="S66" s="110"/>
      <c r="T66" s="8"/>
      <c r="U66" s="219"/>
      <c r="V66" s="209"/>
      <c r="W66" s="9" t="s">
        <v>8</v>
      </c>
      <c r="X66" s="7" t="s">
        <v>2</v>
      </c>
      <c r="Y66" s="240"/>
      <c r="Z66" s="13"/>
    </row>
    <row r="67" spans="1:26" ht="15" customHeight="1" thickBot="1" x14ac:dyDescent="0.3">
      <c r="A67" s="190"/>
      <c r="B67" s="193"/>
      <c r="C67" s="199"/>
      <c r="D67" s="199"/>
      <c r="E67" s="199"/>
      <c r="F67" s="196"/>
      <c r="G67" s="196"/>
      <c r="H67" s="199"/>
      <c r="I67" s="196"/>
      <c r="J67" s="223"/>
      <c r="K67" s="214"/>
      <c r="L67" s="47" t="s">
        <v>9</v>
      </c>
      <c r="M67" s="48" t="s">
        <v>2</v>
      </c>
      <c r="N67" s="213"/>
      <c r="O67" s="193"/>
      <c r="P67" s="193"/>
      <c r="Q67" s="49">
        <v>9</v>
      </c>
      <c r="R67" s="48"/>
      <c r="S67" s="111"/>
      <c r="T67" s="50"/>
      <c r="U67" s="223"/>
      <c r="V67" s="214"/>
      <c r="W67" s="47" t="s">
        <v>9</v>
      </c>
      <c r="X67" s="48" t="s">
        <v>2</v>
      </c>
      <c r="Y67" s="241"/>
      <c r="Z67" s="13"/>
    </row>
    <row r="68" spans="1:26" ht="14.25" customHeight="1" x14ac:dyDescent="0.25">
      <c r="A68" s="188">
        <f>A59+1</f>
        <v>8</v>
      </c>
      <c r="B68" s="197"/>
      <c r="C68" s="197"/>
      <c r="D68" s="197"/>
      <c r="E68" s="197"/>
      <c r="F68" s="194"/>
      <c r="G68" s="194"/>
      <c r="H68" s="197"/>
      <c r="I68" s="194"/>
      <c r="J68" s="218" t="s">
        <v>10</v>
      </c>
      <c r="K68" s="221" t="s">
        <v>164</v>
      </c>
      <c r="L68" s="222"/>
      <c r="M68" s="43" t="s">
        <v>0</v>
      </c>
      <c r="N68" s="211" t="str">
        <f>IF(J68="Threat",IFERROR(VLOOKUP(M68&amp;MAX(VLOOKUP(M69,Definition!$C$28:$E$33,3,FALSE),VLOOKUP(M70,Definition!$D$28:$E$33,2,FALSE),VLOOKUP(M71,ADMIN!$G$2:$H$7,2,FALSE),VLOOKUP(M72,ADMIN!$G$2:$H$7,2,FALSE),VLOOKUP(M73,ADMIN!$G$2:$H$7,2,FALSE),VLOOKUP(M74,ADMIN!$G$2:$H$7,2,FALSE),VLOOKUP(M75,ADMIN!$G$2:$H$7,2,FALSE),VLOOKUP(M76,ADMIN!$G$2:$H$7,2,FALSE)),ADMIN!$A$1:$B$35,2,FALSE),"NIL"),IF(J68="Opportunity",IFERROR(VLOOKUP(M68&amp;MAX(VLOOKUP(M69,Definition!$C$28:$D$33,5,FALSE),VLOOKUP(M70,Definition!$D$28:$D$33,4,FALSE),VLOOKUP(M71,ADMIN!$G$2:$H$7,2,FALSE),VLOOKUP(M72,ADMIN!$G$2:$H$7,2,FALSE),VLOOKUP(M73,ADMIN!$G$2:$H$7,2,FALSE),VLOOKUP(M74,ADMIN!$G$2:$H$7,2,FALSE),VLOOKUP(M75,ADMIN!$G$2:$H$7,2,FALSE),VLOOKUP(M76,ADMIN!$G$2:$H$7,2,FALSE)),ADMIN!$A$1:$C$35,3,FALSE),"NIL"),"Nil"))</f>
        <v>NIL</v>
      </c>
      <c r="O68" s="191"/>
      <c r="P68" s="191"/>
      <c r="Q68" s="44">
        <v>1</v>
      </c>
      <c r="R68" s="45"/>
      <c r="S68" s="109"/>
      <c r="T68" s="46"/>
      <c r="U68" s="218" t="s">
        <v>11</v>
      </c>
      <c r="V68" s="237" t="s">
        <v>164</v>
      </c>
      <c r="W68" s="238"/>
      <c r="X68" s="43" t="s">
        <v>0</v>
      </c>
      <c r="Y68" s="239" t="str">
        <f>IF(U68="Threat",IFERROR(VLOOKUP(X68&amp;MAX(VLOOKUP(X69,Definition!$C$28:$E$33,3,FALSE),VLOOKUP(X70,Definition!$D$28:$E$33,2,FALSE),VLOOKUP(X71,ADMIN!$G$2:$H$7,2,FALSE),VLOOKUP(X72,ADMIN!$G$2:$H$7,2,FALSE),VLOOKUP(X73,ADMIN!$G$2:$H$7,2,FALSE),VLOOKUP(X74,ADMIN!$G$2:$H$7,2,FALSE),VLOOKUP(X75,ADMIN!$G$2:$H$7,2,FALSE),VLOOKUP(X76,ADMIN!$G$2:$H$7,2,FALSE)),$A$1:$B$1,2,FALSE),"NIL"),IF(U68="Opportunity",IFERROR(VLOOKUP(X68&amp;MAX(VLOOKUP(X69,ADMIN!$D$2:$H$7,5,FALSE),VLOOKUP(X70,ADMIN!$E$2:$H$7,4,FALSE),VLOOKUP(X71,ADMIN!$G$2:$H$7,2,FALSE),VLOOKUP(X72,ADMIN!$G$2:$H$7,2,FALSE),VLOOKUP(X73,ADMIN!$G$2:$H$7,2,FALSE),VLOOKUP(X74,ADMIN!$G$2:$H$7,2,FALSE),VLOOKUP(X75,ADMIN!$G$2:$H$7,2,FALSE),VLOOKUP(X76,ADMIN!$G$2:$H$7,2,FALSE)),$A$1:$C$1,3,FALSE),"NIL"),"Nil"))</f>
        <v>NIL</v>
      </c>
      <c r="Z68" s="13"/>
    </row>
    <row r="69" spans="1:26" ht="14.25" customHeight="1" x14ac:dyDescent="0.25">
      <c r="A69" s="189"/>
      <c r="B69" s="198"/>
      <c r="C69" s="198"/>
      <c r="D69" s="198"/>
      <c r="E69" s="198"/>
      <c r="F69" s="195"/>
      <c r="G69" s="195"/>
      <c r="H69" s="198"/>
      <c r="I69" s="195"/>
      <c r="J69" s="219"/>
      <c r="K69" s="209" t="s">
        <v>158</v>
      </c>
      <c r="L69" s="9" t="s">
        <v>1</v>
      </c>
      <c r="M69" s="7" t="s">
        <v>2</v>
      </c>
      <c r="N69" s="212"/>
      <c r="O69" s="192"/>
      <c r="P69" s="192"/>
      <c r="Q69" s="36">
        <v>2</v>
      </c>
      <c r="R69" s="7"/>
      <c r="S69" s="110"/>
      <c r="T69" s="8"/>
      <c r="U69" s="219"/>
      <c r="V69" s="209" t="s">
        <v>158</v>
      </c>
      <c r="W69" s="9" t="s">
        <v>1</v>
      </c>
      <c r="X69" s="7" t="s">
        <v>2</v>
      </c>
      <c r="Y69" s="240"/>
      <c r="Z69" s="13"/>
    </row>
    <row r="70" spans="1:26" ht="14.25" customHeight="1" x14ac:dyDescent="0.25">
      <c r="A70" s="189"/>
      <c r="B70" s="198"/>
      <c r="C70" s="198"/>
      <c r="D70" s="198"/>
      <c r="E70" s="198"/>
      <c r="F70" s="195"/>
      <c r="G70" s="195"/>
      <c r="H70" s="198"/>
      <c r="I70" s="195"/>
      <c r="J70" s="219"/>
      <c r="K70" s="209"/>
      <c r="L70" s="9" t="s">
        <v>3</v>
      </c>
      <c r="M70" s="7" t="s">
        <v>2</v>
      </c>
      <c r="N70" s="212"/>
      <c r="O70" s="192"/>
      <c r="P70" s="192"/>
      <c r="Q70" s="36">
        <v>3</v>
      </c>
      <c r="R70" s="7"/>
      <c r="S70" s="110"/>
      <c r="T70" s="8"/>
      <c r="U70" s="219"/>
      <c r="V70" s="209"/>
      <c r="W70" s="9" t="s">
        <v>3</v>
      </c>
      <c r="X70" s="7" t="s">
        <v>2</v>
      </c>
      <c r="Y70" s="240"/>
      <c r="Z70" s="13"/>
    </row>
    <row r="71" spans="1:26" ht="14.25" customHeight="1" x14ac:dyDescent="0.25">
      <c r="A71" s="189"/>
      <c r="B71" s="198"/>
      <c r="C71" s="198"/>
      <c r="D71" s="198"/>
      <c r="E71" s="198"/>
      <c r="F71" s="195"/>
      <c r="G71" s="195"/>
      <c r="H71" s="198"/>
      <c r="I71" s="195"/>
      <c r="J71" s="219"/>
      <c r="K71" s="209"/>
      <c r="L71" s="9" t="s">
        <v>4</v>
      </c>
      <c r="M71" s="7" t="s">
        <v>2</v>
      </c>
      <c r="N71" s="212"/>
      <c r="O71" s="192"/>
      <c r="P71" s="192"/>
      <c r="Q71" s="36">
        <v>4</v>
      </c>
      <c r="R71" s="7"/>
      <c r="S71" s="110"/>
      <c r="T71" s="8"/>
      <c r="U71" s="219"/>
      <c r="V71" s="209"/>
      <c r="W71" s="9" t="s">
        <v>4</v>
      </c>
      <c r="X71" s="7" t="s">
        <v>2</v>
      </c>
      <c r="Y71" s="240"/>
      <c r="Z71" s="13"/>
    </row>
    <row r="72" spans="1:26" ht="14.25" customHeight="1" x14ac:dyDescent="0.25">
      <c r="A72" s="189"/>
      <c r="B72" s="198"/>
      <c r="C72" s="198"/>
      <c r="D72" s="198"/>
      <c r="E72" s="198"/>
      <c r="F72" s="195"/>
      <c r="G72" s="195"/>
      <c r="H72" s="198"/>
      <c r="I72" s="195"/>
      <c r="J72" s="219"/>
      <c r="K72" s="209"/>
      <c r="L72" s="9" t="s">
        <v>5</v>
      </c>
      <c r="M72" s="7" t="s">
        <v>2</v>
      </c>
      <c r="N72" s="212"/>
      <c r="O72" s="192"/>
      <c r="P72" s="192"/>
      <c r="Q72" s="36">
        <v>5</v>
      </c>
      <c r="R72" s="7"/>
      <c r="S72" s="110"/>
      <c r="T72" s="8"/>
      <c r="U72" s="219"/>
      <c r="V72" s="209"/>
      <c r="W72" s="9" t="s">
        <v>5</v>
      </c>
      <c r="X72" s="7" t="s">
        <v>2</v>
      </c>
      <c r="Y72" s="240"/>
      <c r="Z72" s="13"/>
    </row>
    <row r="73" spans="1:26" ht="14.25" customHeight="1" x14ac:dyDescent="0.25">
      <c r="A73" s="189"/>
      <c r="B73" s="198"/>
      <c r="C73" s="198"/>
      <c r="D73" s="198"/>
      <c r="E73" s="198"/>
      <c r="F73" s="195"/>
      <c r="G73" s="195"/>
      <c r="H73" s="198"/>
      <c r="I73" s="195"/>
      <c r="J73" s="219"/>
      <c r="K73" s="209"/>
      <c r="L73" s="9" t="s">
        <v>6</v>
      </c>
      <c r="M73" s="7" t="s">
        <v>2</v>
      </c>
      <c r="N73" s="212"/>
      <c r="O73" s="192"/>
      <c r="P73" s="192"/>
      <c r="Q73" s="36">
        <v>6</v>
      </c>
      <c r="R73" s="7"/>
      <c r="S73" s="110"/>
      <c r="T73" s="8"/>
      <c r="U73" s="219"/>
      <c r="V73" s="209"/>
      <c r="W73" s="9" t="s">
        <v>6</v>
      </c>
      <c r="X73" s="7" t="s">
        <v>2</v>
      </c>
      <c r="Y73" s="240"/>
      <c r="Z73" s="13"/>
    </row>
    <row r="74" spans="1:26" ht="14.25" customHeight="1" x14ac:dyDescent="0.25">
      <c r="A74" s="189"/>
      <c r="B74" s="198"/>
      <c r="C74" s="198"/>
      <c r="D74" s="198"/>
      <c r="E74" s="198"/>
      <c r="F74" s="195"/>
      <c r="G74" s="195"/>
      <c r="H74" s="198"/>
      <c r="I74" s="195"/>
      <c r="J74" s="219"/>
      <c r="K74" s="209"/>
      <c r="L74" s="9" t="s">
        <v>7</v>
      </c>
      <c r="M74" s="7" t="s">
        <v>2</v>
      </c>
      <c r="N74" s="212"/>
      <c r="O74" s="192"/>
      <c r="P74" s="192"/>
      <c r="Q74" s="36">
        <v>7</v>
      </c>
      <c r="R74" s="7"/>
      <c r="S74" s="110"/>
      <c r="T74" s="8"/>
      <c r="U74" s="219"/>
      <c r="V74" s="209"/>
      <c r="W74" s="9" t="s">
        <v>7</v>
      </c>
      <c r="X74" s="7" t="s">
        <v>2</v>
      </c>
      <c r="Y74" s="240"/>
      <c r="Z74" s="13"/>
    </row>
    <row r="75" spans="1:26" ht="14.25" customHeight="1" x14ac:dyDescent="0.25">
      <c r="A75" s="189"/>
      <c r="B75" s="198"/>
      <c r="C75" s="198"/>
      <c r="D75" s="198"/>
      <c r="E75" s="198"/>
      <c r="F75" s="195"/>
      <c r="G75" s="195"/>
      <c r="H75" s="198"/>
      <c r="I75" s="195"/>
      <c r="J75" s="219"/>
      <c r="K75" s="209"/>
      <c r="L75" s="9" t="s">
        <v>8</v>
      </c>
      <c r="M75" s="7" t="s">
        <v>2</v>
      </c>
      <c r="N75" s="212"/>
      <c r="O75" s="192"/>
      <c r="P75" s="192"/>
      <c r="Q75" s="36">
        <v>8</v>
      </c>
      <c r="R75" s="7"/>
      <c r="S75" s="110"/>
      <c r="T75" s="8"/>
      <c r="U75" s="219"/>
      <c r="V75" s="209"/>
      <c r="W75" s="9" t="s">
        <v>8</v>
      </c>
      <c r="X75" s="7" t="s">
        <v>2</v>
      </c>
      <c r="Y75" s="240"/>
      <c r="Z75" s="13"/>
    </row>
    <row r="76" spans="1:26" ht="15" customHeight="1" thickBot="1" x14ac:dyDescent="0.3">
      <c r="A76" s="190"/>
      <c r="B76" s="199"/>
      <c r="C76" s="199"/>
      <c r="D76" s="199"/>
      <c r="E76" s="199"/>
      <c r="F76" s="196"/>
      <c r="G76" s="196"/>
      <c r="H76" s="199"/>
      <c r="I76" s="196"/>
      <c r="J76" s="223"/>
      <c r="K76" s="214"/>
      <c r="L76" s="47" t="s">
        <v>9</v>
      </c>
      <c r="M76" s="48" t="s">
        <v>2</v>
      </c>
      <c r="N76" s="213"/>
      <c r="O76" s="193"/>
      <c r="P76" s="193"/>
      <c r="Q76" s="49">
        <v>9</v>
      </c>
      <c r="R76" s="48"/>
      <c r="S76" s="111"/>
      <c r="T76" s="50"/>
      <c r="U76" s="223"/>
      <c r="V76" s="214"/>
      <c r="W76" s="47" t="s">
        <v>9</v>
      </c>
      <c r="X76" s="48" t="s">
        <v>2</v>
      </c>
      <c r="Y76" s="241"/>
      <c r="Z76" s="13"/>
    </row>
    <row r="77" spans="1:26" ht="14.25" customHeight="1" x14ac:dyDescent="0.25">
      <c r="A77" s="188">
        <f t="shared" ref="A77" si="4">A68+1</f>
        <v>9</v>
      </c>
      <c r="B77" s="197"/>
      <c r="C77" s="197"/>
      <c r="D77" s="197"/>
      <c r="E77" s="197"/>
      <c r="F77" s="194"/>
      <c r="G77" s="194"/>
      <c r="H77" s="197"/>
      <c r="I77" s="194"/>
      <c r="J77" s="218" t="s">
        <v>10</v>
      </c>
      <c r="K77" s="221" t="s">
        <v>164</v>
      </c>
      <c r="L77" s="222"/>
      <c r="M77" s="43" t="s">
        <v>0</v>
      </c>
      <c r="N77" s="211" t="str">
        <f>IF(J77="Threat",IFERROR(VLOOKUP(M77&amp;MAX(VLOOKUP(M78,Definition!$C$28:$E$33,3,FALSE),VLOOKUP(M79,Definition!$D$28:$E$33,2,FALSE),VLOOKUP(M80,ADMIN!$G$2:$H$7,2,FALSE),VLOOKUP(M81,ADMIN!$G$2:$H$7,2,FALSE),VLOOKUP(M82,ADMIN!$G$2:$H$7,2,FALSE),VLOOKUP(M83,ADMIN!$G$2:$H$7,2,FALSE),VLOOKUP(M84,ADMIN!$G$2:$H$7,2,FALSE),VLOOKUP(M85,ADMIN!$G$2:$H$7,2,FALSE)),ADMIN!$A$1:$B$35,2,FALSE),"NIL"),IF(J77="Opportunity",IFERROR(VLOOKUP(M77&amp;MAX(VLOOKUP(M78,Definition!$C$28:$D$33,5,FALSE),VLOOKUP(M79,Definition!$D$28:$D$33,4,FALSE),VLOOKUP(M80,ADMIN!$G$2:$H$7,2,FALSE),VLOOKUP(M81,ADMIN!$G$2:$H$7,2,FALSE),VLOOKUP(M82,ADMIN!$G$2:$H$7,2,FALSE),VLOOKUP(M83,ADMIN!$G$2:$H$7,2,FALSE),VLOOKUP(M84,ADMIN!$G$2:$H$7,2,FALSE),VLOOKUP(M85,ADMIN!$G$2:$H$7,2,FALSE)),ADMIN!$A$1:$C$35,3,FALSE),"NIL"),"Nil"))</f>
        <v>NIL</v>
      </c>
      <c r="O77" s="191"/>
      <c r="P77" s="191"/>
      <c r="Q77" s="44">
        <v>1</v>
      </c>
      <c r="R77" s="43"/>
      <c r="S77" s="109"/>
      <c r="T77" s="46"/>
      <c r="U77" s="218" t="s">
        <v>11</v>
      </c>
      <c r="V77" s="237" t="s">
        <v>164</v>
      </c>
      <c r="W77" s="238"/>
      <c r="X77" s="43" t="s">
        <v>0</v>
      </c>
      <c r="Y77" s="239" t="str">
        <f>IF(U77="Threat",IFERROR(VLOOKUP(X77&amp;MAX(VLOOKUP(X78,Definition!$C$28:$E$33,3,FALSE),VLOOKUP(X79,Definition!$D$28:$E$33,2,FALSE),VLOOKUP(X80,ADMIN!$G$2:$H$7,2,FALSE),VLOOKUP(X81,ADMIN!$G$2:$H$7,2,FALSE),VLOOKUP(X82,ADMIN!$G$2:$H$7,2,FALSE),VLOOKUP(X83,ADMIN!$G$2:$H$7,2,FALSE),VLOOKUP(X84,ADMIN!$G$2:$H$7,2,FALSE),VLOOKUP(X85,ADMIN!$G$2:$H$7,2,FALSE)),$A$1:$B$1,2,FALSE),"NIL"),IF(U77="Opportunity",IFERROR(VLOOKUP(X77&amp;MAX(VLOOKUP(X78,ADMIN!$D$2:$H$7,5,FALSE),VLOOKUP(X79,ADMIN!$E$2:$H$7,4,FALSE),VLOOKUP(X80,ADMIN!$G$2:$H$7,2,FALSE),VLOOKUP(X81,ADMIN!$G$2:$H$7,2,FALSE),VLOOKUP(X82,ADMIN!$G$2:$H$7,2,FALSE),VLOOKUP(X83,ADMIN!$G$2:$H$7,2,FALSE),VLOOKUP(X84,ADMIN!$G$2:$H$7,2,FALSE),VLOOKUP(X85,ADMIN!$G$2:$H$7,2,FALSE)),$A$1:$C$1,3,FALSE),"NIL"),"Nil"))</f>
        <v>NIL</v>
      </c>
      <c r="Z77" s="13"/>
    </row>
    <row r="78" spans="1:26" ht="20.25" customHeight="1" x14ac:dyDescent="0.25">
      <c r="A78" s="189"/>
      <c r="B78" s="198"/>
      <c r="C78" s="198"/>
      <c r="D78" s="198"/>
      <c r="E78" s="198"/>
      <c r="F78" s="195"/>
      <c r="G78" s="195"/>
      <c r="H78" s="198"/>
      <c r="I78" s="195"/>
      <c r="J78" s="219"/>
      <c r="K78" s="209" t="s">
        <v>158</v>
      </c>
      <c r="L78" s="9" t="s">
        <v>1</v>
      </c>
      <c r="M78" s="7" t="s">
        <v>2</v>
      </c>
      <c r="N78" s="212"/>
      <c r="O78" s="192"/>
      <c r="P78" s="192"/>
      <c r="Q78" s="36">
        <v>2</v>
      </c>
      <c r="R78" s="7"/>
      <c r="S78" s="110"/>
      <c r="T78" s="8"/>
      <c r="U78" s="219"/>
      <c r="V78" s="209" t="s">
        <v>158</v>
      </c>
      <c r="W78" s="9" t="s">
        <v>1</v>
      </c>
      <c r="X78" s="7" t="s">
        <v>2</v>
      </c>
      <c r="Y78" s="240"/>
      <c r="Z78" s="13"/>
    </row>
    <row r="79" spans="1:26" ht="14.25" customHeight="1" x14ac:dyDescent="0.25">
      <c r="A79" s="189"/>
      <c r="B79" s="198"/>
      <c r="C79" s="198"/>
      <c r="D79" s="198"/>
      <c r="E79" s="198"/>
      <c r="F79" s="195"/>
      <c r="G79" s="195"/>
      <c r="H79" s="198"/>
      <c r="I79" s="195"/>
      <c r="J79" s="219"/>
      <c r="K79" s="209"/>
      <c r="L79" s="9" t="s">
        <v>3</v>
      </c>
      <c r="M79" s="7" t="s">
        <v>2</v>
      </c>
      <c r="N79" s="212"/>
      <c r="O79" s="192"/>
      <c r="P79" s="192"/>
      <c r="Q79" s="36">
        <v>3</v>
      </c>
      <c r="R79" s="7"/>
      <c r="S79" s="110"/>
      <c r="T79" s="8"/>
      <c r="U79" s="219"/>
      <c r="V79" s="209"/>
      <c r="W79" s="9" t="s">
        <v>3</v>
      </c>
      <c r="X79" s="7" t="s">
        <v>2</v>
      </c>
      <c r="Y79" s="240"/>
      <c r="Z79" s="13"/>
    </row>
    <row r="80" spans="1:26" ht="14.25" customHeight="1" x14ac:dyDescent="0.25">
      <c r="A80" s="189"/>
      <c r="B80" s="198"/>
      <c r="C80" s="198"/>
      <c r="D80" s="198"/>
      <c r="E80" s="198"/>
      <c r="F80" s="195"/>
      <c r="G80" s="195"/>
      <c r="H80" s="198"/>
      <c r="I80" s="195"/>
      <c r="J80" s="219"/>
      <c r="K80" s="209"/>
      <c r="L80" s="9" t="s">
        <v>4</v>
      </c>
      <c r="M80" s="7" t="s">
        <v>2</v>
      </c>
      <c r="N80" s="212"/>
      <c r="O80" s="192"/>
      <c r="P80" s="192"/>
      <c r="Q80" s="36">
        <v>4</v>
      </c>
      <c r="R80" s="7"/>
      <c r="S80" s="110"/>
      <c r="T80" s="8"/>
      <c r="U80" s="219"/>
      <c r="V80" s="209"/>
      <c r="W80" s="9" t="s">
        <v>4</v>
      </c>
      <c r="X80" s="7" t="s">
        <v>2</v>
      </c>
      <c r="Y80" s="240"/>
      <c r="Z80" s="13"/>
    </row>
    <row r="81" spans="1:26" ht="14.25" customHeight="1" x14ac:dyDescent="0.25">
      <c r="A81" s="189"/>
      <c r="B81" s="198"/>
      <c r="C81" s="198"/>
      <c r="D81" s="198"/>
      <c r="E81" s="198"/>
      <c r="F81" s="195"/>
      <c r="G81" s="195"/>
      <c r="H81" s="198"/>
      <c r="I81" s="195"/>
      <c r="J81" s="219"/>
      <c r="K81" s="209"/>
      <c r="L81" s="9" t="s">
        <v>5</v>
      </c>
      <c r="M81" s="7" t="s">
        <v>2</v>
      </c>
      <c r="N81" s="212"/>
      <c r="O81" s="192"/>
      <c r="P81" s="192"/>
      <c r="Q81" s="36">
        <v>5</v>
      </c>
      <c r="R81" s="7"/>
      <c r="S81" s="110"/>
      <c r="T81" s="8"/>
      <c r="U81" s="219"/>
      <c r="V81" s="209"/>
      <c r="W81" s="9" t="s">
        <v>5</v>
      </c>
      <c r="X81" s="7" t="s">
        <v>2</v>
      </c>
      <c r="Y81" s="240"/>
      <c r="Z81" s="13"/>
    </row>
    <row r="82" spans="1:26" ht="14.25" customHeight="1" x14ac:dyDescent="0.25">
      <c r="A82" s="189"/>
      <c r="B82" s="198"/>
      <c r="C82" s="198"/>
      <c r="D82" s="198"/>
      <c r="E82" s="198"/>
      <c r="F82" s="195"/>
      <c r="G82" s="195"/>
      <c r="H82" s="198"/>
      <c r="I82" s="195"/>
      <c r="J82" s="219"/>
      <c r="K82" s="209"/>
      <c r="L82" s="9" t="s">
        <v>6</v>
      </c>
      <c r="M82" s="7" t="s">
        <v>2</v>
      </c>
      <c r="N82" s="212"/>
      <c r="O82" s="192"/>
      <c r="P82" s="192"/>
      <c r="Q82" s="36">
        <v>6</v>
      </c>
      <c r="R82" s="7"/>
      <c r="S82" s="110"/>
      <c r="T82" s="8"/>
      <c r="U82" s="219"/>
      <c r="V82" s="209"/>
      <c r="W82" s="9" t="s">
        <v>6</v>
      </c>
      <c r="X82" s="7" t="s">
        <v>2</v>
      </c>
      <c r="Y82" s="240"/>
      <c r="Z82" s="13"/>
    </row>
    <row r="83" spans="1:26" ht="14.25" customHeight="1" x14ac:dyDescent="0.25">
      <c r="A83" s="189"/>
      <c r="B83" s="198"/>
      <c r="C83" s="198"/>
      <c r="D83" s="198"/>
      <c r="E83" s="198"/>
      <c r="F83" s="195"/>
      <c r="G83" s="195"/>
      <c r="H83" s="198"/>
      <c r="I83" s="195"/>
      <c r="J83" s="219"/>
      <c r="K83" s="209"/>
      <c r="L83" s="9" t="s">
        <v>7</v>
      </c>
      <c r="M83" s="7" t="s">
        <v>2</v>
      </c>
      <c r="N83" s="212"/>
      <c r="O83" s="192"/>
      <c r="P83" s="192"/>
      <c r="Q83" s="36">
        <v>7</v>
      </c>
      <c r="R83" s="7"/>
      <c r="S83" s="110"/>
      <c r="T83" s="8"/>
      <c r="U83" s="219"/>
      <c r="V83" s="209"/>
      <c r="W83" s="9" t="s">
        <v>7</v>
      </c>
      <c r="X83" s="7" t="s">
        <v>2</v>
      </c>
      <c r="Y83" s="240"/>
      <c r="Z83" s="13"/>
    </row>
    <row r="84" spans="1:26" ht="14.25" customHeight="1" x14ac:dyDescent="0.25">
      <c r="A84" s="189"/>
      <c r="B84" s="198"/>
      <c r="C84" s="198"/>
      <c r="D84" s="198"/>
      <c r="E84" s="198"/>
      <c r="F84" s="195"/>
      <c r="G84" s="195"/>
      <c r="H84" s="198"/>
      <c r="I84" s="195"/>
      <c r="J84" s="219"/>
      <c r="K84" s="209"/>
      <c r="L84" s="9" t="s">
        <v>8</v>
      </c>
      <c r="M84" s="7" t="s">
        <v>2</v>
      </c>
      <c r="N84" s="212"/>
      <c r="O84" s="192"/>
      <c r="P84" s="192"/>
      <c r="Q84" s="36">
        <v>8</v>
      </c>
      <c r="R84" s="7"/>
      <c r="S84" s="110"/>
      <c r="T84" s="8"/>
      <c r="U84" s="219"/>
      <c r="V84" s="209"/>
      <c r="W84" s="9" t="s">
        <v>8</v>
      </c>
      <c r="X84" s="7" t="s">
        <v>2</v>
      </c>
      <c r="Y84" s="240"/>
      <c r="Z84" s="13"/>
    </row>
    <row r="85" spans="1:26" ht="18.75" customHeight="1" thickBot="1" x14ac:dyDescent="0.3">
      <c r="A85" s="190"/>
      <c r="B85" s="199"/>
      <c r="C85" s="199"/>
      <c r="D85" s="199"/>
      <c r="E85" s="199"/>
      <c r="F85" s="196"/>
      <c r="G85" s="196"/>
      <c r="H85" s="199"/>
      <c r="I85" s="196"/>
      <c r="J85" s="223"/>
      <c r="K85" s="214"/>
      <c r="L85" s="47" t="s">
        <v>9</v>
      </c>
      <c r="M85" s="48" t="s">
        <v>2</v>
      </c>
      <c r="N85" s="213"/>
      <c r="O85" s="193"/>
      <c r="P85" s="193"/>
      <c r="Q85" s="49">
        <v>9</v>
      </c>
      <c r="R85" s="48"/>
      <c r="S85" s="111"/>
      <c r="T85" s="50"/>
      <c r="U85" s="223"/>
      <c r="V85" s="214"/>
      <c r="W85" s="47" t="s">
        <v>9</v>
      </c>
      <c r="X85" s="48" t="s">
        <v>2</v>
      </c>
      <c r="Y85" s="241"/>
      <c r="Z85" s="13"/>
    </row>
    <row r="86" spans="1:26" ht="14.25" customHeight="1" x14ac:dyDescent="0.25">
      <c r="A86" s="188">
        <f t="shared" ref="A86" si="5">A77+1</f>
        <v>10</v>
      </c>
      <c r="B86" s="197"/>
      <c r="C86" s="197"/>
      <c r="D86" s="197"/>
      <c r="E86" s="197"/>
      <c r="F86" s="194"/>
      <c r="G86" s="245"/>
      <c r="H86" s="197"/>
      <c r="I86" s="194"/>
      <c r="J86" s="218" t="s">
        <v>10</v>
      </c>
      <c r="K86" s="221" t="s">
        <v>164</v>
      </c>
      <c r="L86" s="222"/>
      <c r="M86" s="43" t="s">
        <v>0</v>
      </c>
      <c r="N86" s="211" t="str">
        <f>IF(J86="Threat",IFERROR(VLOOKUP(M86&amp;MAX(VLOOKUP(M87,Definition!$C$28:$E$33,3,FALSE),VLOOKUP(M88,Definition!$D$28:$E$33,2,FALSE),VLOOKUP(M89,ADMIN!$G$2:$H$7,2,FALSE),VLOOKUP(M90,ADMIN!$G$2:$H$7,2,FALSE),VLOOKUP(M91,ADMIN!$G$2:$H$7,2,FALSE),VLOOKUP(M92,ADMIN!$G$2:$H$7,2,FALSE),VLOOKUP(M93,ADMIN!$G$2:$H$7,2,FALSE),VLOOKUP(M94,ADMIN!$G$2:$H$7,2,FALSE)),ADMIN!$A$1:$B$35,2,FALSE),"NIL"),IF(J86="Opportunity",IFERROR(VLOOKUP(M86&amp;MAX(VLOOKUP(M87,Definition!$C$28:$D$33,5,FALSE),VLOOKUP(M88,Definition!$D$28:$D$33,4,FALSE),VLOOKUP(M89,ADMIN!$G$2:$H$7,2,FALSE),VLOOKUP(M90,ADMIN!$G$2:$H$7,2,FALSE),VLOOKUP(M91,ADMIN!$G$2:$H$7,2,FALSE),VLOOKUP(M92,ADMIN!$G$2:$H$7,2,FALSE),VLOOKUP(M93,ADMIN!$G$2:$H$7,2,FALSE),VLOOKUP(M94,ADMIN!$G$2:$H$7,2,FALSE)),ADMIN!$A$1:$C$35,3,FALSE),"NIL"),"Nil"))</f>
        <v>NIL</v>
      </c>
      <c r="O86" s="191"/>
      <c r="P86" s="191"/>
      <c r="Q86" s="44">
        <v>1</v>
      </c>
      <c r="R86" s="45"/>
      <c r="S86" s="109"/>
      <c r="T86" s="46"/>
      <c r="U86" s="218" t="s">
        <v>11</v>
      </c>
      <c r="V86" s="237" t="s">
        <v>164</v>
      </c>
      <c r="W86" s="238"/>
      <c r="X86" s="43" t="s">
        <v>0</v>
      </c>
      <c r="Y86" s="239" t="str">
        <f>IF(U86="Threat",IFERROR(VLOOKUP(X86&amp;MAX(VLOOKUP(X87,Definition!$C$28:$E$33,3,FALSE),VLOOKUP(X88,Definition!$D$28:$E$33,2,FALSE),VLOOKUP(X89,ADMIN!$G$2:$H$7,2,FALSE),VLOOKUP(X90,ADMIN!$G$2:$H$7,2,FALSE),VLOOKUP(X91,ADMIN!$G$2:$H$7,2,FALSE),VLOOKUP(X92,ADMIN!$G$2:$H$7,2,FALSE),VLOOKUP(X93,ADMIN!$G$2:$H$7,2,FALSE),VLOOKUP(X94,ADMIN!$G$2:$H$7,2,FALSE)),$A$1:$B$1,2,FALSE),"NIL"),IF(U86="Opportunity",IFERROR(VLOOKUP(X86&amp;MAX(VLOOKUP(X87,ADMIN!$D$2:$H$7,5,FALSE),VLOOKUP(X88,ADMIN!$E$2:$H$7,4,FALSE),VLOOKUP(X89,ADMIN!$G$2:$H$7,2,FALSE),VLOOKUP(X90,ADMIN!$G$2:$H$7,2,FALSE),VLOOKUP(X91,ADMIN!$G$2:$H$7,2,FALSE),VLOOKUP(X92,ADMIN!$G$2:$H$7,2,FALSE),VLOOKUP(X93,ADMIN!$G$2:$H$7,2,FALSE),VLOOKUP(X94,ADMIN!$G$2:$H$7,2,FALSE)),$A$1:$C$1,3,FALSE),"NIL"),"Nil"))</f>
        <v>NIL</v>
      </c>
      <c r="Z86" s="13"/>
    </row>
    <row r="87" spans="1:26" ht="14.25" customHeight="1" x14ac:dyDescent="0.25">
      <c r="A87" s="189"/>
      <c r="B87" s="198"/>
      <c r="C87" s="198"/>
      <c r="D87" s="198"/>
      <c r="E87" s="198"/>
      <c r="F87" s="195"/>
      <c r="G87" s="246"/>
      <c r="H87" s="198"/>
      <c r="I87" s="195"/>
      <c r="J87" s="219"/>
      <c r="K87" s="209" t="s">
        <v>158</v>
      </c>
      <c r="L87" s="9" t="s">
        <v>1</v>
      </c>
      <c r="M87" s="7" t="s">
        <v>2</v>
      </c>
      <c r="N87" s="212"/>
      <c r="O87" s="192"/>
      <c r="P87" s="192"/>
      <c r="Q87" s="36">
        <v>2</v>
      </c>
      <c r="R87" s="7"/>
      <c r="S87" s="110"/>
      <c r="T87" s="8"/>
      <c r="U87" s="219"/>
      <c r="V87" s="209" t="s">
        <v>158</v>
      </c>
      <c r="W87" s="9" t="s">
        <v>1</v>
      </c>
      <c r="X87" s="7" t="s">
        <v>2</v>
      </c>
      <c r="Y87" s="240"/>
      <c r="Z87" s="13"/>
    </row>
    <row r="88" spans="1:26" ht="14.25" customHeight="1" x14ac:dyDescent="0.25">
      <c r="A88" s="189"/>
      <c r="B88" s="198"/>
      <c r="C88" s="198"/>
      <c r="D88" s="198"/>
      <c r="E88" s="198"/>
      <c r="F88" s="195"/>
      <c r="G88" s="246"/>
      <c r="H88" s="198"/>
      <c r="I88" s="195"/>
      <c r="J88" s="219"/>
      <c r="K88" s="209"/>
      <c r="L88" s="9" t="s">
        <v>3</v>
      </c>
      <c r="M88" s="7" t="s">
        <v>2</v>
      </c>
      <c r="N88" s="212"/>
      <c r="O88" s="192"/>
      <c r="P88" s="192"/>
      <c r="Q88" s="36">
        <v>3</v>
      </c>
      <c r="R88" s="7"/>
      <c r="S88" s="110"/>
      <c r="T88" s="8"/>
      <c r="U88" s="219"/>
      <c r="V88" s="209"/>
      <c r="W88" s="9" t="s">
        <v>3</v>
      </c>
      <c r="X88" s="7" t="s">
        <v>2</v>
      </c>
      <c r="Y88" s="240"/>
      <c r="Z88" s="13"/>
    </row>
    <row r="89" spans="1:26" ht="14.25" customHeight="1" x14ac:dyDescent="0.25">
      <c r="A89" s="189"/>
      <c r="B89" s="198"/>
      <c r="C89" s="198"/>
      <c r="D89" s="198"/>
      <c r="E89" s="198"/>
      <c r="F89" s="195"/>
      <c r="G89" s="246"/>
      <c r="H89" s="198"/>
      <c r="I89" s="195"/>
      <c r="J89" s="219"/>
      <c r="K89" s="209"/>
      <c r="L89" s="9" t="s">
        <v>4</v>
      </c>
      <c r="M89" s="7" t="s">
        <v>2</v>
      </c>
      <c r="N89" s="212"/>
      <c r="O89" s="192"/>
      <c r="P89" s="192"/>
      <c r="Q89" s="36">
        <v>4</v>
      </c>
      <c r="R89" s="7"/>
      <c r="S89" s="110"/>
      <c r="T89" s="8"/>
      <c r="U89" s="219"/>
      <c r="V89" s="209"/>
      <c r="W89" s="9" t="s">
        <v>4</v>
      </c>
      <c r="X89" s="7" t="s">
        <v>2</v>
      </c>
      <c r="Y89" s="240"/>
      <c r="Z89" s="13"/>
    </row>
    <row r="90" spans="1:26" ht="14.25" customHeight="1" x14ac:dyDescent="0.25">
      <c r="A90" s="189"/>
      <c r="B90" s="198"/>
      <c r="C90" s="198"/>
      <c r="D90" s="198"/>
      <c r="E90" s="198"/>
      <c r="F90" s="195"/>
      <c r="G90" s="246"/>
      <c r="H90" s="198"/>
      <c r="I90" s="195"/>
      <c r="J90" s="219"/>
      <c r="K90" s="209"/>
      <c r="L90" s="9" t="s">
        <v>5</v>
      </c>
      <c r="M90" s="7" t="s">
        <v>2</v>
      </c>
      <c r="N90" s="212"/>
      <c r="O90" s="192"/>
      <c r="P90" s="192"/>
      <c r="Q90" s="36">
        <v>5</v>
      </c>
      <c r="R90" s="7"/>
      <c r="S90" s="110"/>
      <c r="T90" s="8"/>
      <c r="U90" s="219"/>
      <c r="V90" s="209"/>
      <c r="W90" s="9" t="s">
        <v>5</v>
      </c>
      <c r="X90" s="7" t="s">
        <v>2</v>
      </c>
      <c r="Y90" s="240"/>
      <c r="Z90" s="13"/>
    </row>
    <row r="91" spans="1:26" ht="14.25" customHeight="1" x14ac:dyDescent="0.25">
      <c r="A91" s="189"/>
      <c r="B91" s="198"/>
      <c r="C91" s="198"/>
      <c r="D91" s="198"/>
      <c r="E91" s="198"/>
      <c r="F91" s="195"/>
      <c r="G91" s="246"/>
      <c r="H91" s="198"/>
      <c r="I91" s="195"/>
      <c r="J91" s="219"/>
      <c r="K91" s="209"/>
      <c r="L91" s="9" t="s">
        <v>6</v>
      </c>
      <c r="M91" s="7" t="s">
        <v>2</v>
      </c>
      <c r="N91" s="212"/>
      <c r="O91" s="192"/>
      <c r="P91" s="192"/>
      <c r="Q91" s="36">
        <v>6</v>
      </c>
      <c r="R91" s="7"/>
      <c r="S91" s="110"/>
      <c r="T91" s="8"/>
      <c r="U91" s="219"/>
      <c r="V91" s="209"/>
      <c r="W91" s="9" t="s">
        <v>6</v>
      </c>
      <c r="X91" s="7" t="s">
        <v>2</v>
      </c>
      <c r="Y91" s="240"/>
      <c r="Z91" s="13"/>
    </row>
    <row r="92" spans="1:26" ht="14.25" customHeight="1" x14ac:dyDescent="0.25">
      <c r="A92" s="189"/>
      <c r="B92" s="198"/>
      <c r="C92" s="198"/>
      <c r="D92" s="198"/>
      <c r="E92" s="198"/>
      <c r="F92" s="195"/>
      <c r="G92" s="246"/>
      <c r="H92" s="198"/>
      <c r="I92" s="195"/>
      <c r="J92" s="219"/>
      <c r="K92" s="209"/>
      <c r="L92" s="9" t="s">
        <v>7</v>
      </c>
      <c r="M92" s="7" t="s">
        <v>2</v>
      </c>
      <c r="N92" s="212"/>
      <c r="O92" s="192"/>
      <c r="P92" s="192"/>
      <c r="Q92" s="36">
        <v>7</v>
      </c>
      <c r="R92" s="7"/>
      <c r="S92" s="110"/>
      <c r="T92" s="8"/>
      <c r="U92" s="219"/>
      <c r="V92" s="209"/>
      <c r="W92" s="9" t="s">
        <v>7</v>
      </c>
      <c r="X92" s="7" t="s">
        <v>2</v>
      </c>
      <c r="Y92" s="240"/>
      <c r="Z92" s="13"/>
    </row>
    <row r="93" spans="1:26" ht="14.25" customHeight="1" x14ac:dyDescent="0.25">
      <c r="A93" s="189"/>
      <c r="B93" s="198"/>
      <c r="C93" s="198"/>
      <c r="D93" s="198"/>
      <c r="E93" s="198"/>
      <c r="F93" s="195"/>
      <c r="G93" s="246"/>
      <c r="H93" s="198"/>
      <c r="I93" s="195"/>
      <c r="J93" s="219"/>
      <c r="K93" s="209"/>
      <c r="L93" s="9" t="s">
        <v>8</v>
      </c>
      <c r="M93" s="7" t="s">
        <v>2</v>
      </c>
      <c r="N93" s="212"/>
      <c r="O93" s="192"/>
      <c r="P93" s="192"/>
      <c r="Q93" s="36">
        <v>8</v>
      </c>
      <c r="R93" s="7"/>
      <c r="S93" s="110"/>
      <c r="T93" s="8"/>
      <c r="U93" s="219"/>
      <c r="V93" s="209"/>
      <c r="W93" s="9" t="s">
        <v>8</v>
      </c>
      <c r="X93" s="7" t="s">
        <v>2</v>
      </c>
      <c r="Y93" s="240"/>
      <c r="Z93" s="13"/>
    </row>
    <row r="94" spans="1:26" ht="15" customHeight="1" thickBot="1" x14ac:dyDescent="0.3">
      <c r="A94" s="190"/>
      <c r="B94" s="199"/>
      <c r="C94" s="199"/>
      <c r="D94" s="199"/>
      <c r="E94" s="199"/>
      <c r="F94" s="196"/>
      <c r="G94" s="247"/>
      <c r="H94" s="199"/>
      <c r="I94" s="196"/>
      <c r="J94" s="223"/>
      <c r="K94" s="214"/>
      <c r="L94" s="47" t="s">
        <v>9</v>
      </c>
      <c r="M94" s="48" t="s">
        <v>2</v>
      </c>
      <c r="N94" s="213"/>
      <c r="O94" s="193"/>
      <c r="P94" s="193"/>
      <c r="Q94" s="49">
        <v>9</v>
      </c>
      <c r="R94" s="48"/>
      <c r="S94" s="111"/>
      <c r="T94" s="50"/>
      <c r="U94" s="223"/>
      <c r="V94" s="214"/>
      <c r="W94" s="47" t="s">
        <v>9</v>
      </c>
      <c r="X94" s="48" t="s">
        <v>2</v>
      </c>
      <c r="Y94" s="241"/>
      <c r="Z94" s="13"/>
    </row>
    <row r="95" spans="1:26" ht="14.25" customHeight="1" x14ac:dyDescent="0.25">
      <c r="A95" s="188">
        <f>A86+1</f>
        <v>11</v>
      </c>
      <c r="B95" s="197"/>
      <c r="C95" s="197"/>
      <c r="D95" s="197"/>
      <c r="E95" s="197"/>
      <c r="F95" s="194"/>
      <c r="G95" s="194"/>
      <c r="H95" s="197"/>
      <c r="I95" s="194"/>
      <c r="J95" s="218" t="s">
        <v>10</v>
      </c>
      <c r="K95" s="221" t="s">
        <v>164</v>
      </c>
      <c r="L95" s="222"/>
      <c r="M95" s="43" t="s">
        <v>0</v>
      </c>
      <c r="N95" s="211" t="str">
        <f>IF(J95="Threat",IFERROR(VLOOKUP(M95&amp;MAX(VLOOKUP(M96,Definition!$C$28:$E$33,3,FALSE),VLOOKUP(M97,Definition!$D$28:$E$33,2,FALSE),VLOOKUP(M98,ADMIN!$G$2:$H$7,2,FALSE),VLOOKUP(M99,ADMIN!$G$2:$H$7,2,FALSE),VLOOKUP(M100,ADMIN!$G$2:$H$7,2,FALSE),VLOOKUP(M101,ADMIN!$G$2:$H$7,2,FALSE),VLOOKUP(M102,ADMIN!$G$2:$H$7,2,FALSE),VLOOKUP(M103,ADMIN!$G$2:$H$7,2,FALSE)),ADMIN!$A$1:$B$35,2,FALSE),"NIL"),IF(J95="Opportunity",IFERROR(VLOOKUP(M95&amp;MAX(VLOOKUP(M96,Definition!$C$28:$D$33,5,FALSE),VLOOKUP(M97,Definition!$D$28:$D$33,4,FALSE),VLOOKUP(M98,ADMIN!$G$2:$H$7,2,FALSE),VLOOKUP(M99,ADMIN!$G$2:$H$7,2,FALSE),VLOOKUP(M100,ADMIN!$G$2:$H$7,2,FALSE),VLOOKUP(M101,ADMIN!$G$2:$H$7,2,FALSE),VLOOKUP(M102,ADMIN!$G$2:$H$7,2,FALSE),VLOOKUP(M103,ADMIN!$G$2:$H$7,2,FALSE)),ADMIN!$A$1:$C$35,3,FALSE),"NIL"),"Nil"))</f>
        <v>NIL</v>
      </c>
      <c r="O95" s="191"/>
      <c r="P95" s="191"/>
      <c r="Q95" s="44">
        <v>1</v>
      </c>
      <c r="R95" s="45"/>
      <c r="S95" s="109"/>
      <c r="T95" s="46"/>
      <c r="U95" s="218" t="s">
        <v>11</v>
      </c>
      <c r="V95" s="237" t="s">
        <v>164</v>
      </c>
      <c r="W95" s="238"/>
      <c r="X95" s="43" t="s">
        <v>0</v>
      </c>
      <c r="Y95" s="239" t="str">
        <f>IF(U95="Threat",IFERROR(VLOOKUP(X95&amp;MAX(VLOOKUP(X96,Definition!$C$28:$E$33,3,FALSE),VLOOKUP(X97,Definition!$D$28:$E$33,2,FALSE),VLOOKUP(X98,ADMIN!$G$2:$H$7,2,FALSE),VLOOKUP(X99,ADMIN!$G$2:$H$7,2,FALSE),VLOOKUP(X100,ADMIN!$G$2:$H$7,2,FALSE),VLOOKUP(X101,ADMIN!$G$2:$H$7,2,FALSE),VLOOKUP(X102,ADMIN!$G$2:$H$7,2,FALSE),VLOOKUP(X103,ADMIN!$G$2:$H$7,2,FALSE)),$A$1:$B$1,2,FALSE),"NIL"),IF(U95="Opportunity",IFERROR(VLOOKUP(X95&amp;MAX(VLOOKUP(X96,ADMIN!$D$2:$H$7,5,FALSE),VLOOKUP(X97,ADMIN!$E$2:$H$7,4,FALSE),VLOOKUP(X98,ADMIN!$G$2:$H$7,2,FALSE),VLOOKUP(X99,ADMIN!$G$2:$H$7,2,FALSE),VLOOKUP(X100,ADMIN!$G$2:$H$7,2,FALSE),VLOOKUP(X101,ADMIN!$G$2:$H$7,2,FALSE),VLOOKUP(X102,ADMIN!$G$2:$H$7,2,FALSE),VLOOKUP(X103,ADMIN!$G$2:$H$7,2,FALSE)),$A$1:$C$1,3,FALSE),"NIL"),"Nil"))</f>
        <v>NIL</v>
      </c>
      <c r="Z95" s="13"/>
    </row>
    <row r="96" spans="1:26" ht="14.25" customHeight="1" x14ac:dyDescent="0.25">
      <c r="A96" s="189"/>
      <c r="B96" s="198"/>
      <c r="C96" s="198"/>
      <c r="D96" s="198"/>
      <c r="E96" s="198"/>
      <c r="F96" s="195"/>
      <c r="G96" s="195"/>
      <c r="H96" s="198"/>
      <c r="I96" s="195"/>
      <c r="J96" s="219"/>
      <c r="K96" s="209" t="s">
        <v>158</v>
      </c>
      <c r="L96" s="9" t="s">
        <v>1</v>
      </c>
      <c r="M96" s="7" t="s">
        <v>2</v>
      </c>
      <c r="N96" s="212"/>
      <c r="O96" s="192"/>
      <c r="P96" s="192"/>
      <c r="Q96" s="36">
        <v>2</v>
      </c>
      <c r="R96" s="7"/>
      <c r="S96" s="110"/>
      <c r="T96" s="8"/>
      <c r="U96" s="219"/>
      <c r="V96" s="209" t="s">
        <v>158</v>
      </c>
      <c r="W96" s="9" t="s">
        <v>1</v>
      </c>
      <c r="X96" s="7" t="s">
        <v>2</v>
      </c>
      <c r="Y96" s="240"/>
      <c r="Z96" s="13"/>
    </row>
    <row r="97" spans="1:26" ht="14.25" customHeight="1" x14ac:dyDescent="0.25">
      <c r="A97" s="189"/>
      <c r="B97" s="198"/>
      <c r="C97" s="198"/>
      <c r="D97" s="198"/>
      <c r="E97" s="198"/>
      <c r="F97" s="195"/>
      <c r="G97" s="195"/>
      <c r="H97" s="198"/>
      <c r="I97" s="195"/>
      <c r="J97" s="219"/>
      <c r="K97" s="209"/>
      <c r="L97" s="9" t="s">
        <v>3</v>
      </c>
      <c r="M97" s="7" t="s">
        <v>2</v>
      </c>
      <c r="N97" s="212"/>
      <c r="O97" s="192"/>
      <c r="P97" s="192"/>
      <c r="Q97" s="36">
        <v>3</v>
      </c>
      <c r="R97" s="7"/>
      <c r="S97" s="110"/>
      <c r="T97" s="8"/>
      <c r="U97" s="219"/>
      <c r="V97" s="209"/>
      <c r="W97" s="9" t="s">
        <v>3</v>
      </c>
      <c r="X97" s="7" t="s">
        <v>2</v>
      </c>
      <c r="Y97" s="240"/>
      <c r="Z97" s="13"/>
    </row>
    <row r="98" spans="1:26" ht="14.25" customHeight="1" x14ac:dyDescent="0.25">
      <c r="A98" s="189"/>
      <c r="B98" s="198"/>
      <c r="C98" s="198"/>
      <c r="D98" s="198"/>
      <c r="E98" s="198"/>
      <c r="F98" s="195"/>
      <c r="G98" s="195"/>
      <c r="H98" s="198"/>
      <c r="I98" s="195"/>
      <c r="J98" s="219"/>
      <c r="K98" s="209"/>
      <c r="L98" s="9" t="s">
        <v>4</v>
      </c>
      <c r="M98" s="7" t="s">
        <v>2</v>
      </c>
      <c r="N98" s="212"/>
      <c r="O98" s="192"/>
      <c r="P98" s="192"/>
      <c r="Q98" s="36">
        <v>4</v>
      </c>
      <c r="R98" s="7"/>
      <c r="S98" s="110"/>
      <c r="T98" s="8"/>
      <c r="U98" s="219"/>
      <c r="V98" s="209"/>
      <c r="W98" s="9" t="s">
        <v>4</v>
      </c>
      <c r="X98" s="7" t="s">
        <v>2</v>
      </c>
      <c r="Y98" s="240"/>
      <c r="Z98" s="13"/>
    </row>
    <row r="99" spans="1:26" ht="14.25" customHeight="1" x14ac:dyDescent="0.25">
      <c r="A99" s="189"/>
      <c r="B99" s="198"/>
      <c r="C99" s="198"/>
      <c r="D99" s="198"/>
      <c r="E99" s="198"/>
      <c r="F99" s="195"/>
      <c r="G99" s="195"/>
      <c r="H99" s="198"/>
      <c r="I99" s="195"/>
      <c r="J99" s="219"/>
      <c r="K99" s="209"/>
      <c r="L99" s="9" t="s">
        <v>5</v>
      </c>
      <c r="M99" s="7" t="s">
        <v>2</v>
      </c>
      <c r="N99" s="212"/>
      <c r="O99" s="192"/>
      <c r="P99" s="192"/>
      <c r="Q99" s="36">
        <v>5</v>
      </c>
      <c r="R99" s="7"/>
      <c r="S99" s="110"/>
      <c r="T99" s="8"/>
      <c r="U99" s="219"/>
      <c r="V99" s="209"/>
      <c r="W99" s="9" t="s">
        <v>5</v>
      </c>
      <c r="X99" s="7" t="s">
        <v>2</v>
      </c>
      <c r="Y99" s="240"/>
      <c r="Z99" s="13"/>
    </row>
    <row r="100" spans="1:26" ht="14.25" customHeight="1" x14ac:dyDescent="0.25">
      <c r="A100" s="189"/>
      <c r="B100" s="198"/>
      <c r="C100" s="198"/>
      <c r="D100" s="198"/>
      <c r="E100" s="198"/>
      <c r="F100" s="195"/>
      <c r="G100" s="195"/>
      <c r="H100" s="198"/>
      <c r="I100" s="195"/>
      <c r="J100" s="219"/>
      <c r="K100" s="209"/>
      <c r="L100" s="9" t="s">
        <v>6</v>
      </c>
      <c r="M100" s="7" t="s">
        <v>2</v>
      </c>
      <c r="N100" s="212"/>
      <c r="O100" s="192"/>
      <c r="P100" s="192"/>
      <c r="Q100" s="36">
        <v>6</v>
      </c>
      <c r="R100" s="7"/>
      <c r="S100" s="110"/>
      <c r="T100" s="8"/>
      <c r="U100" s="219"/>
      <c r="V100" s="209"/>
      <c r="W100" s="9" t="s">
        <v>6</v>
      </c>
      <c r="X100" s="7" t="s">
        <v>2</v>
      </c>
      <c r="Y100" s="240"/>
      <c r="Z100" s="13"/>
    </row>
    <row r="101" spans="1:26" ht="14.25" customHeight="1" x14ac:dyDescent="0.25">
      <c r="A101" s="189"/>
      <c r="B101" s="198"/>
      <c r="C101" s="198"/>
      <c r="D101" s="198"/>
      <c r="E101" s="198"/>
      <c r="F101" s="195"/>
      <c r="G101" s="195"/>
      <c r="H101" s="198"/>
      <c r="I101" s="195"/>
      <c r="J101" s="219"/>
      <c r="K101" s="209"/>
      <c r="L101" s="9" t="s">
        <v>7</v>
      </c>
      <c r="M101" s="7" t="s">
        <v>2</v>
      </c>
      <c r="N101" s="212"/>
      <c r="O101" s="192"/>
      <c r="P101" s="192"/>
      <c r="Q101" s="36">
        <v>7</v>
      </c>
      <c r="R101" s="7"/>
      <c r="S101" s="110"/>
      <c r="T101" s="8"/>
      <c r="U101" s="219"/>
      <c r="V101" s="209"/>
      <c r="W101" s="9" t="s">
        <v>7</v>
      </c>
      <c r="X101" s="7" t="s">
        <v>2</v>
      </c>
      <c r="Y101" s="240"/>
      <c r="Z101" s="13"/>
    </row>
    <row r="102" spans="1:26" ht="14.25" customHeight="1" x14ac:dyDescent="0.25">
      <c r="A102" s="189"/>
      <c r="B102" s="198"/>
      <c r="C102" s="198"/>
      <c r="D102" s="198"/>
      <c r="E102" s="198"/>
      <c r="F102" s="195"/>
      <c r="G102" s="195"/>
      <c r="H102" s="198"/>
      <c r="I102" s="195"/>
      <c r="J102" s="219"/>
      <c r="K102" s="209"/>
      <c r="L102" s="9" t="s">
        <v>8</v>
      </c>
      <c r="M102" s="7" t="s">
        <v>2</v>
      </c>
      <c r="N102" s="212"/>
      <c r="O102" s="192"/>
      <c r="P102" s="192"/>
      <c r="Q102" s="36">
        <v>8</v>
      </c>
      <c r="R102" s="7"/>
      <c r="S102" s="110"/>
      <c r="T102" s="8"/>
      <c r="U102" s="219"/>
      <c r="V102" s="209"/>
      <c r="W102" s="9" t="s">
        <v>8</v>
      </c>
      <c r="X102" s="7" t="s">
        <v>2</v>
      </c>
      <c r="Y102" s="240"/>
      <c r="Z102" s="13"/>
    </row>
    <row r="103" spans="1:26" ht="16.5" customHeight="1" thickBot="1" x14ac:dyDescent="0.3">
      <c r="A103" s="190"/>
      <c r="B103" s="199"/>
      <c r="C103" s="199"/>
      <c r="D103" s="199"/>
      <c r="E103" s="199"/>
      <c r="F103" s="196"/>
      <c r="G103" s="196"/>
      <c r="H103" s="199"/>
      <c r="I103" s="196"/>
      <c r="J103" s="223"/>
      <c r="K103" s="214"/>
      <c r="L103" s="47" t="s">
        <v>9</v>
      </c>
      <c r="M103" s="48" t="s">
        <v>2</v>
      </c>
      <c r="N103" s="213"/>
      <c r="O103" s="193"/>
      <c r="P103" s="193"/>
      <c r="Q103" s="49">
        <v>9</v>
      </c>
      <c r="R103" s="48"/>
      <c r="S103" s="111"/>
      <c r="T103" s="50"/>
      <c r="U103" s="223"/>
      <c r="V103" s="214"/>
      <c r="W103" s="47" t="s">
        <v>9</v>
      </c>
      <c r="X103" s="48" t="s">
        <v>2</v>
      </c>
      <c r="Y103" s="241"/>
      <c r="Z103" s="13"/>
    </row>
    <row r="104" spans="1:26" ht="14.25" customHeight="1" x14ac:dyDescent="0.25">
      <c r="A104" s="188">
        <f t="shared" ref="A104" si="6">A95+1</f>
        <v>12</v>
      </c>
      <c r="B104" s="197"/>
      <c r="C104" s="197"/>
      <c r="D104" s="197"/>
      <c r="E104" s="197"/>
      <c r="F104" s="194"/>
      <c r="G104" s="194"/>
      <c r="H104" s="197"/>
      <c r="I104" s="194"/>
      <c r="J104" s="218" t="s">
        <v>10</v>
      </c>
      <c r="K104" s="221" t="s">
        <v>164</v>
      </c>
      <c r="L104" s="222"/>
      <c r="M104" s="43" t="s">
        <v>0</v>
      </c>
      <c r="N104" s="211" t="str">
        <f>IF(J104="Threat",IFERROR(VLOOKUP(M104&amp;MAX(VLOOKUP(M105,Definition!$C$28:$E$33,3,FALSE),VLOOKUP(M106,Definition!$D$28:$E$33,2,FALSE),VLOOKUP(M107,ADMIN!$G$2:$H$7,2,FALSE),VLOOKUP(M108,ADMIN!$G$2:$H$7,2,FALSE),VLOOKUP(M109,ADMIN!$G$2:$H$7,2,FALSE),VLOOKUP(M110,ADMIN!$G$2:$H$7,2,FALSE),VLOOKUP(M111,ADMIN!$G$2:$H$7,2,FALSE),VLOOKUP(M112,ADMIN!$G$2:$H$7,2,FALSE)),ADMIN!$A$1:$B$35,2,FALSE),"NIL"),IF(J104="Opportunity",IFERROR(VLOOKUP(M104&amp;MAX(VLOOKUP(M105,Definition!$C$28:$D$33,5,FALSE),VLOOKUP(M106,Definition!$D$28:$D$33,4,FALSE),VLOOKUP(M107,ADMIN!$G$2:$H$7,2,FALSE),VLOOKUP(M108,ADMIN!$G$2:$H$7,2,FALSE),VLOOKUP(M109,ADMIN!$G$2:$H$7,2,FALSE),VLOOKUP(M110,ADMIN!$G$2:$H$7,2,FALSE),VLOOKUP(M111,ADMIN!$G$2:$H$7,2,FALSE),VLOOKUP(M112,ADMIN!$G$2:$H$7,2,FALSE)),ADMIN!$A$1:$C$35,3,FALSE),"NIL"),"Nil"))</f>
        <v>NIL</v>
      </c>
      <c r="O104" s="191"/>
      <c r="P104" s="191"/>
      <c r="Q104" s="44">
        <v>1</v>
      </c>
      <c r="R104" s="45"/>
      <c r="S104" s="109"/>
      <c r="T104" s="46"/>
      <c r="U104" s="218" t="s">
        <v>11</v>
      </c>
      <c r="V104" s="237" t="s">
        <v>164</v>
      </c>
      <c r="W104" s="238"/>
      <c r="X104" s="43" t="s">
        <v>0</v>
      </c>
      <c r="Y104" s="239" t="str">
        <f>IF(U104="Threat",IFERROR(VLOOKUP(X104&amp;MAX(VLOOKUP(X105,Definition!$C$28:$E$33,3,FALSE),VLOOKUP(X106,Definition!$D$28:$E$33,2,FALSE),VLOOKUP(X107,ADMIN!$G$2:$H$7,2,FALSE),VLOOKUP(X108,ADMIN!$G$2:$H$7,2,FALSE),VLOOKUP(X109,ADMIN!$G$2:$H$7,2,FALSE),VLOOKUP(X110,ADMIN!$G$2:$H$7,2,FALSE),VLOOKUP(X111,ADMIN!$G$2:$H$7,2,FALSE),VLOOKUP(X112,ADMIN!$G$2:$H$7,2,FALSE)),$A$1:$B$1,2,FALSE),"NIL"),IF(U104="Opportunity",IFERROR(VLOOKUP(X104&amp;MAX(VLOOKUP(X105,ADMIN!$D$2:$H$7,5,FALSE),VLOOKUP(X106,ADMIN!$E$2:$H$7,4,FALSE),VLOOKUP(X107,ADMIN!$G$2:$H$7,2,FALSE),VLOOKUP(X108,ADMIN!$G$2:$H$7,2,FALSE),VLOOKUP(X109,ADMIN!$G$2:$H$7,2,FALSE),VLOOKUP(X110,ADMIN!$G$2:$H$7,2,FALSE),VLOOKUP(X111,ADMIN!$G$2:$H$7,2,FALSE),VLOOKUP(X112,ADMIN!$G$2:$H$7,2,FALSE)),$A$1:$C$1,3,FALSE),"NIL"),"Nil"))</f>
        <v>NIL</v>
      </c>
      <c r="Z104" s="13"/>
    </row>
    <row r="105" spans="1:26" ht="14.25" customHeight="1" x14ac:dyDescent="0.25">
      <c r="A105" s="189"/>
      <c r="B105" s="198"/>
      <c r="C105" s="198"/>
      <c r="D105" s="198"/>
      <c r="E105" s="198"/>
      <c r="F105" s="195"/>
      <c r="G105" s="195"/>
      <c r="H105" s="198"/>
      <c r="I105" s="195"/>
      <c r="J105" s="219"/>
      <c r="K105" s="209" t="s">
        <v>158</v>
      </c>
      <c r="L105" s="9" t="s">
        <v>1</v>
      </c>
      <c r="M105" s="7" t="s">
        <v>2</v>
      </c>
      <c r="N105" s="212"/>
      <c r="O105" s="192"/>
      <c r="P105" s="192"/>
      <c r="Q105" s="36">
        <v>2</v>
      </c>
      <c r="R105" s="7"/>
      <c r="S105" s="110"/>
      <c r="T105" s="8"/>
      <c r="U105" s="219"/>
      <c r="V105" s="209" t="s">
        <v>158</v>
      </c>
      <c r="W105" s="9" t="s">
        <v>1</v>
      </c>
      <c r="X105" s="7" t="s">
        <v>2</v>
      </c>
      <c r="Y105" s="240"/>
      <c r="Z105" s="13"/>
    </row>
    <row r="106" spans="1:26" ht="14.25" customHeight="1" x14ac:dyDescent="0.25">
      <c r="A106" s="189"/>
      <c r="B106" s="198"/>
      <c r="C106" s="198"/>
      <c r="D106" s="198"/>
      <c r="E106" s="198"/>
      <c r="F106" s="195"/>
      <c r="G106" s="195"/>
      <c r="H106" s="198"/>
      <c r="I106" s="195"/>
      <c r="J106" s="219"/>
      <c r="K106" s="209"/>
      <c r="L106" s="9" t="s">
        <v>3</v>
      </c>
      <c r="M106" s="7" t="s">
        <v>2</v>
      </c>
      <c r="N106" s="212"/>
      <c r="O106" s="192"/>
      <c r="P106" s="192"/>
      <c r="Q106" s="36">
        <v>3</v>
      </c>
      <c r="R106" s="7"/>
      <c r="S106" s="110"/>
      <c r="T106" s="8"/>
      <c r="U106" s="219"/>
      <c r="V106" s="209"/>
      <c r="W106" s="9" t="s">
        <v>3</v>
      </c>
      <c r="X106" s="7" t="s">
        <v>2</v>
      </c>
      <c r="Y106" s="240"/>
      <c r="Z106" s="13"/>
    </row>
    <row r="107" spans="1:26" ht="14.25" customHeight="1" x14ac:dyDescent="0.25">
      <c r="A107" s="189"/>
      <c r="B107" s="198"/>
      <c r="C107" s="198"/>
      <c r="D107" s="198"/>
      <c r="E107" s="198"/>
      <c r="F107" s="195"/>
      <c r="G107" s="195"/>
      <c r="H107" s="198"/>
      <c r="I107" s="195"/>
      <c r="J107" s="219"/>
      <c r="K107" s="209"/>
      <c r="L107" s="9" t="s">
        <v>4</v>
      </c>
      <c r="M107" s="7" t="s">
        <v>2</v>
      </c>
      <c r="N107" s="212"/>
      <c r="O107" s="192"/>
      <c r="P107" s="192"/>
      <c r="Q107" s="36">
        <v>4</v>
      </c>
      <c r="R107" s="7"/>
      <c r="S107" s="110"/>
      <c r="T107" s="8"/>
      <c r="U107" s="219"/>
      <c r="V107" s="209"/>
      <c r="W107" s="9" t="s">
        <v>4</v>
      </c>
      <c r="X107" s="7" t="s">
        <v>2</v>
      </c>
      <c r="Y107" s="240"/>
      <c r="Z107" s="13"/>
    </row>
    <row r="108" spans="1:26" ht="14.25" customHeight="1" x14ac:dyDescent="0.25">
      <c r="A108" s="189"/>
      <c r="B108" s="198"/>
      <c r="C108" s="198"/>
      <c r="D108" s="198"/>
      <c r="E108" s="198"/>
      <c r="F108" s="195"/>
      <c r="G108" s="195"/>
      <c r="H108" s="198"/>
      <c r="I108" s="195"/>
      <c r="J108" s="219"/>
      <c r="K108" s="209"/>
      <c r="L108" s="9" t="s">
        <v>5</v>
      </c>
      <c r="M108" s="7" t="s">
        <v>2</v>
      </c>
      <c r="N108" s="212"/>
      <c r="O108" s="192"/>
      <c r="P108" s="192"/>
      <c r="Q108" s="36">
        <v>5</v>
      </c>
      <c r="R108" s="7"/>
      <c r="S108" s="110"/>
      <c r="T108" s="8"/>
      <c r="U108" s="219"/>
      <c r="V108" s="209"/>
      <c r="W108" s="9" t="s">
        <v>5</v>
      </c>
      <c r="X108" s="7" t="s">
        <v>2</v>
      </c>
      <c r="Y108" s="240"/>
      <c r="Z108" s="13"/>
    </row>
    <row r="109" spans="1:26" ht="14.25" customHeight="1" x14ac:dyDescent="0.25">
      <c r="A109" s="189"/>
      <c r="B109" s="198"/>
      <c r="C109" s="198"/>
      <c r="D109" s="198"/>
      <c r="E109" s="198"/>
      <c r="F109" s="195"/>
      <c r="G109" s="195"/>
      <c r="H109" s="198"/>
      <c r="I109" s="195"/>
      <c r="J109" s="219"/>
      <c r="K109" s="209"/>
      <c r="L109" s="9" t="s">
        <v>6</v>
      </c>
      <c r="M109" s="7" t="s">
        <v>2</v>
      </c>
      <c r="N109" s="212"/>
      <c r="O109" s="192"/>
      <c r="P109" s="192"/>
      <c r="Q109" s="36">
        <v>6</v>
      </c>
      <c r="R109" s="7"/>
      <c r="S109" s="110"/>
      <c r="T109" s="8"/>
      <c r="U109" s="219"/>
      <c r="V109" s="209"/>
      <c r="W109" s="9" t="s">
        <v>6</v>
      </c>
      <c r="X109" s="7" t="s">
        <v>2</v>
      </c>
      <c r="Y109" s="240"/>
      <c r="Z109" s="13"/>
    </row>
    <row r="110" spans="1:26" ht="14.25" customHeight="1" x14ac:dyDescent="0.25">
      <c r="A110" s="189"/>
      <c r="B110" s="198"/>
      <c r="C110" s="198"/>
      <c r="D110" s="198"/>
      <c r="E110" s="198"/>
      <c r="F110" s="195"/>
      <c r="G110" s="195"/>
      <c r="H110" s="198"/>
      <c r="I110" s="195"/>
      <c r="J110" s="219"/>
      <c r="K110" s="209"/>
      <c r="L110" s="9" t="s">
        <v>7</v>
      </c>
      <c r="M110" s="7" t="s">
        <v>2</v>
      </c>
      <c r="N110" s="212"/>
      <c r="O110" s="192"/>
      <c r="P110" s="192"/>
      <c r="Q110" s="36">
        <v>7</v>
      </c>
      <c r="R110" s="7"/>
      <c r="S110" s="110"/>
      <c r="T110" s="8"/>
      <c r="U110" s="219"/>
      <c r="V110" s="209"/>
      <c r="W110" s="9" t="s">
        <v>7</v>
      </c>
      <c r="X110" s="7" t="s">
        <v>2</v>
      </c>
      <c r="Y110" s="240"/>
      <c r="Z110" s="13"/>
    </row>
    <row r="111" spans="1:26" ht="14.25" customHeight="1" x14ac:dyDescent="0.25">
      <c r="A111" s="189"/>
      <c r="B111" s="198"/>
      <c r="C111" s="198"/>
      <c r="D111" s="198"/>
      <c r="E111" s="198"/>
      <c r="F111" s="195"/>
      <c r="G111" s="195"/>
      <c r="H111" s="198"/>
      <c r="I111" s="195"/>
      <c r="J111" s="219"/>
      <c r="K111" s="209"/>
      <c r="L111" s="9" t="s">
        <v>8</v>
      </c>
      <c r="M111" s="7" t="s">
        <v>2</v>
      </c>
      <c r="N111" s="212"/>
      <c r="O111" s="192"/>
      <c r="P111" s="192"/>
      <c r="Q111" s="36">
        <v>8</v>
      </c>
      <c r="R111" s="7"/>
      <c r="S111" s="110"/>
      <c r="T111" s="8"/>
      <c r="U111" s="219"/>
      <c r="V111" s="209"/>
      <c r="W111" s="9" t="s">
        <v>8</v>
      </c>
      <c r="X111" s="7" t="s">
        <v>2</v>
      </c>
      <c r="Y111" s="240"/>
      <c r="Z111" s="13"/>
    </row>
    <row r="112" spans="1:26" ht="15" customHeight="1" thickBot="1" x14ac:dyDescent="0.3">
      <c r="A112" s="190"/>
      <c r="B112" s="199"/>
      <c r="C112" s="199"/>
      <c r="D112" s="199"/>
      <c r="E112" s="199"/>
      <c r="F112" s="196"/>
      <c r="G112" s="196"/>
      <c r="H112" s="199"/>
      <c r="I112" s="196"/>
      <c r="J112" s="223"/>
      <c r="K112" s="214"/>
      <c r="L112" s="47" t="s">
        <v>9</v>
      </c>
      <c r="M112" s="48" t="s">
        <v>2</v>
      </c>
      <c r="N112" s="213"/>
      <c r="O112" s="193"/>
      <c r="P112" s="193"/>
      <c r="Q112" s="49">
        <v>9</v>
      </c>
      <c r="R112" s="48"/>
      <c r="S112" s="111"/>
      <c r="T112" s="50"/>
      <c r="U112" s="223"/>
      <c r="V112" s="214"/>
      <c r="W112" s="47" t="s">
        <v>9</v>
      </c>
      <c r="X112" s="48" t="s">
        <v>2</v>
      </c>
      <c r="Y112" s="241"/>
      <c r="Z112" s="13"/>
    </row>
    <row r="113" spans="1:26" ht="14.25" customHeight="1" x14ac:dyDescent="0.25">
      <c r="A113" s="188">
        <f t="shared" ref="A113" si="7">A104+1</f>
        <v>13</v>
      </c>
      <c r="B113" s="197"/>
      <c r="C113" s="197"/>
      <c r="D113" s="197"/>
      <c r="E113" s="197"/>
      <c r="F113" s="194"/>
      <c r="G113" s="194"/>
      <c r="H113" s="197"/>
      <c r="I113" s="194"/>
      <c r="J113" s="218" t="s">
        <v>10</v>
      </c>
      <c r="K113" s="221" t="s">
        <v>164</v>
      </c>
      <c r="L113" s="222"/>
      <c r="M113" s="43" t="s">
        <v>0</v>
      </c>
      <c r="N113" s="211" t="str">
        <f>IF(J113="Threat",IFERROR(VLOOKUP(M113&amp;MAX(VLOOKUP(M114,Definition!$C$28:$E$33,3,FALSE),VLOOKUP(M115,Definition!$D$28:$E$33,2,FALSE),VLOOKUP(M116,ADMIN!$G$2:$H$7,2,FALSE),VLOOKUP(M117,ADMIN!$G$2:$H$7,2,FALSE),VLOOKUP(M118,ADMIN!$G$2:$H$7,2,FALSE),VLOOKUP(M119,ADMIN!$G$2:$H$7,2,FALSE),VLOOKUP(M120,ADMIN!$G$2:$H$7,2,FALSE),VLOOKUP(M121,ADMIN!$G$2:$H$7,2,FALSE)),ADMIN!$A$1:$B$35,2,FALSE),"NIL"),IF(J113="Opportunity",IFERROR(VLOOKUP(M113&amp;MAX(VLOOKUP(M114,Definition!$C$28:$D$33,5,FALSE),VLOOKUP(M115,Definition!$D$28:$D$33,4,FALSE),VLOOKUP(M116,ADMIN!$G$2:$H$7,2,FALSE),VLOOKUP(M117,ADMIN!$G$2:$H$7,2,FALSE),VLOOKUP(M118,ADMIN!$G$2:$H$7,2,FALSE),VLOOKUP(M119,ADMIN!$G$2:$H$7,2,FALSE),VLOOKUP(M120,ADMIN!$G$2:$H$7,2,FALSE),VLOOKUP(M121,ADMIN!$G$2:$H$7,2,FALSE)),ADMIN!$A$1:$C$35,3,FALSE),"NIL"),"Nil"))</f>
        <v>NIL</v>
      </c>
      <c r="O113" s="191"/>
      <c r="P113" s="197"/>
      <c r="Q113" s="44">
        <v>1</v>
      </c>
      <c r="R113" s="45"/>
      <c r="S113" s="109"/>
      <c r="T113" s="46"/>
      <c r="U113" s="218" t="s">
        <v>11</v>
      </c>
      <c r="V113" s="237" t="s">
        <v>164</v>
      </c>
      <c r="W113" s="238"/>
      <c r="X113" s="43" t="s">
        <v>0</v>
      </c>
      <c r="Y113" s="239" t="str">
        <f>IF(U113="Threat",IFERROR(VLOOKUP(X113&amp;MAX(VLOOKUP(X114,Definition!$C$28:$E$33,3,FALSE),VLOOKUP(X115,Definition!$D$28:$E$33,2,FALSE),VLOOKUP(X116,ADMIN!$G$2:$H$7,2,FALSE),VLOOKUP(X117,ADMIN!$G$2:$H$7,2,FALSE),VLOOKUP(X118,ADMIN!$G$2:$H$7,2,FALSE),VLOOKUP(X119,ADMIN!$G$2:$H$7,2,FALSE),VLOOKUP(X120,ADMIN!$G$2:$H$7,2,FALSE),VLOOKUP(X121,ADMIN!$G$2:$H$7,2,FALSE)),$A$1:$B$1,2,FALSE),"NIL"),IF(U113="Opportunity",IFERROR(VLOOKUP(X113&amp;MAX(VLOOKUP(X114,ADMIN!$D$2:$H$7,5,FALSE),VLOOKUP(X115,ADMIN!$E$2:$H$7,4,FALSE),VLOOKUP(X116,ADMIN!$G$2:$H$7,2,FALSE),VLOOKUP(X117,ADMIN!$G$2:$H$7,2,FALSE),VLOOKUP(X118,ADMIN!$G$2:$H$7,2,FALSE),VLOOKUP(X119,ADMIN!$G$2:$H$7,2,FALSE),VLOOKUP(X120,ADMIN!$G$2:$H$7,2,FALSE),VLOOKUP(X121,ADMIN!$G$2:$H$7,2,FALSE)),$A$1:$C$1,3,FALSE),"NIL"),"Nil"))</f>
        <v>NIL</v>
      </c>
      <c r="Z113" s="13"/>
    </row>
    <row r="114" spans="1:26" ht="14.25" customHeight="1" x14ac:dyDescent="0.25">
      <c r="A114" s="189"/>
      <c r="B114" s="198"/>
      <c r="C114" s="198"/>
      <c r="D114" s="198"/>
      <c r="E114" s="198"/>
      <c r="F114" s="195"/>
      <c r="G114" s="195"/>
      <c r="H114" s="198"/>
      <c r="I114" s="195"/>
      <c r="J114" s="219"/>
      <c r="K114" s="209" t="s">
        <v>158</v>
      </c>
      <c r="L114" s="9" t="s">
        <v>1</v>
      </c>
      <c r="M114" s="7" t="s">
        <v>2</v>
      </c>
      <c r="N114" s="212"/>
      <c r="O114" s="192"/>
      <c r="P114" s="198"/>
      <c r="Q114" s="36">
        <v>2</v>
      </c>
      <c r="R114" s="7"/>
      <c r="S114" s="110"/>
      <c r="T114" s="8"/>
      <c r="U114" s="219"/>
      <c r="V114" s="209" t="s">
        <v>158</v>
      </c>
      <c r="W114" s="9" t="s">
        <v>1</v>
      </c>
      <c r="X114" s="7" t="s">
        <v>2</v>
      </c>
      <c r="Y114" s="240"/>
      <c r="Z114" s="13"/>
    </row>
    <row r="115" spans="1:26" ht="14.25" customHeight="1" x14ac:dyDescent="0.25">
      <c r="A115" s="189"/>
      <c r="B115" s="198"/>
      <c r="C115" s="198"/>
      <c r="D115" s="198"/>
      <c r="E115" s="198"/>
      <c r="F115" s="195"/>
      <c r="G115" s="195"/>
      <c r="H115" s="198"/>
      <c r="I115" s="195"/>
      <c r="J115" s="219"/>
      <c r="K115" s="209"/>
      <c r="L115" s="9" t="s">
        <v>3</v>
      </c>
      <c r="M115" s="7" t="s">
        <v>2</v>
      </c>
      <c r="N115" s="212"/>
      <c r="O115" s="192"/>
      <c r="P115" s="198"/>
      <c r="Q115" s="36">
        <v>3</v>
      </c>
      <c r="R115" s="7"/>
      <c r="S115" s="110"/>
      <c r="T115" s="8"/>
      <c r="U115" s="219"/>
      <c r="V115" s="209"/>
      <c r="W115" s="9" t="s">
        <v>3</v>
      </c>
      <c r="X115" s="7" t="s">
        <v>2</v>
      </c>
      <c r="Y115" s="240"/>
      <c r="Z115" s="13"/>
    </row>
    <row r="116" spans="1:26" ht="14.25" customHeight="1" x14ac:dyDescent="0.25">
      <c r="A116" s="189"/>
      <c r="B116" s="198"/>
      <c r="C116" s="198"/>
      <c r="D116" s="198"/>
      <c r="E116" s="198"/>
      <c r="F116" s="195"/>
      <c r="G116" s="195"/>
      <c r="H116" s="198"/>
      <c r="I116" s="195"/>
      <c r="J116" s="219"/>
      <c r="K116" s="209"/>
      <c r="L116" s="9" t="s">
        <v>4</v>
      </c>
      <c r="M116" s="7" t="s">
        <v>2</v>
      </c>
      <c r="N116" s="212"/>
      <c r="O116" s="192"/>
      <c r="P116" s="198"/>
      <c r="Q116" s="36">
        <v>4</v>
      </c>
      <c r="R116" s="7"/>
      <c r="S116" s="110"/>
      <c r="T116" s="8"/>
      <c r="U116" s="219"/>
      <c r="V116" s="209"/>
      <c r="W116" s="9" t="s">
        <v>4</v>
      </c>
      <c r="X116" s="7" t="s">
        <v>2</v>
      </c>
      <c r="Y116" s="240"/>
      <c r="Z116" s="13"/>
    </row>
    <row r="117" spans="1:26" ht="14.25" customHeight="1" x14ac:dyDescent="0.25">
      <c r="A117" s="189"/>
      <c r="B117" s="198"/>
      <c r="C117" s="198"/>
      <c r="D117" s="198"/>
      <c r="E117" s="198"/>
      <c r="F117" s="195"/>
      <c r="G117" s="195"/>
      <c r="H117" s="198"/>
      <c r="I117" s="195"/>
      <c r="J117" s="219"/>
      <c r="K117" s="209"/>
      <c r="L117" s="9" t="s">
        <v>5</v>
      </c>
      <c r="M117" s="7" t="s">
        <v>2</v>
      </c>
      <c r="N117" s="212"/>
      <c r="O117" s="192"/>
      <c r="P117" s="198"/>
      <c r="Q117" s="36">
        <v>5</v>
      </c>
      <c r="R117" s="7"/>
      <c r="S117" s="110"/>
      <c r="T117" s="8"/>
      <c r="U117" s="219"/>
      <c r="V117" s="209"/>
      <c r="W117" s="9" t="s">
        <v>5</v>
      </c>
      <c r="X117" s="7" t="s">
        <v>2</v>
      </c>
      <c r="Y117" s="240"/>
      <c r="Z117" s="13"/>
    </row>
    <row r="118" spans="1:26" ht="14.25" customHeight="1" x14ac:dyDescent="0.25">
      <c r="A118" s="189"/>
      <c r="B118" s="198"/>
      <c r="C118" s="198"/>
      <c r="D118" s="198"/>
      <c r="E118" s="198"/>
      <c r="F118" s="195"/>
      <c r="G118" s="195"/>
      <c r="H118" s="198"/>
      <c r="I118" s="195"/>
      <c r="J118" s="219"/>
      <c r="K118" s="209"/>
      <c r="L118" s="9" t="s">
        <v>6</v>
      </c>
      <c r="M118" s="7" t="s">
        <v>2</v>
      </c>
      <c r="N118" s="212"/>
      <c r="O118" s="192"/>
      <c r="P118" s="198"/>
      <c r="Q118" s="36">
        <v>6</v>
      </c>
      <c r="R118" s="7"/>
      <c r="S118" s="110"/>
      <c r="T118" s="8"/>
      <c r="U118" s="219"/>
      <c r="V118" s="209"/>
      <c r="W118" s="9" t="s">
        <v>6</v>
      </c>
      <c r="X118" s="7" t="s">
        <v>2</v>
      </c>
      <c r="Y118" s="240"/>
      <c r="Z118" s="13"/>
    </row>
    <row r="119" spans="1:26" ht="14.25" customHeight="1" x14ac:dyDescent="0.25">
      <c r="A119" s="189"/>
      <c r="B119" s="198"/>
      <c r="C119" s="198"/>
      <c r="D119" s="198"/>
      <c r="E119" s="198"/>
      <c r="F119" s="195"/>
      <c r="G119" s="195"/>
      <c r="H119" s="198"/>
      <c r="I119" s="195"/>
      <c r="J119" s="219"/>
      <c r="K119" s="209"/>
      <c r="L119" s="9" t="s">
        <v>7</v>
      </c>
      <c r="M119" s="7" t="s">
        <v>2</v>
      </c>
      <c r="N119" s="212"/>
      <c r="O119" s="192"/>
      <c r="P119" s="198"/>
      <c r="Q119" s="36">
        <v>7</v>
      </c>
      <c r="R119" s="7"/>
      <c r="S119" s="110"/>
      <c r="T119" s="8"/>
      <c r="U119" s="219"/>
      <c r="V119" s="209"/>
      <c r="W119" s="9" t="s">
        <v>7</v>
      </c>
      <c r="X119" s="7" t="s">
        <v>2</v>
      </c>
      <c r="Y119" s="240"/>
      <c r="Z119" s="13"/>
    </row>
    <row r="120" spans="1:26" ht="14.25" customHeight="1" x14ac:dyDescent="0.25">
      <c r="A120" s="189"/>
      <c r="B120" s="198"/>
      <c r="C120" s="198"/>
      <c r="D120" s="198"/>
      <c r="E120" s="198"/>
      <c r="F120" s="195"/>
      <c r="G120" s="195"/>
      <c r="H120" s="198"/>
      <c r="I120" s="195"/>
      <c r="J120" s="219"/>
      <c r="K120" s="209"/>
      <c r="L120" s="9" t="s">
        <v>8</v>
      </c>
      <c r="M120" s="7" t="s">
        <v>2</v>
      </c>
      <c r="N120" s="212"/>
      <c r="O120" s="192"/>
      <c r="P120" s="198"/>
      <c r="Q120" s="36">
        <v>8</v>
      </c>
      <c r="R120" s="7"/>
      <c r="S120" s="110"/>
      <c r="T120" s="8"/>
      <c r="U120" s="219"/>
      <c r="V120" s="209"/>
      <c r="W120" s="9" t="s">
        <v>8</v>
      </c>
      <c r="X120" s="7" t="s">
        <v>2</v>
      </c>
      <c r="Y120" s="240"/>
      <c r="Z120" s="13"/>
    </row>
    <row r="121" spans="1:26" ht="15" customHeight="1" thickBot="1" x14ac:dyDescent="0.3">
      <c r="A121" s="190"/>
      <c r="B121" s="199"/>
      <c r="C121" s="199"/>
      <c r="D121" s="199"/>
      <c r="E121" s="199"/>
      <c r="F121" s="196"/>
      <c r="G121" s="196"/>
      <c r="H121" s="199"/>
      <c r="I121" s="196"/>
      <c r="J121" s="223"/>
      <c r="K121" s="214"/>
      <c r="L121" s="47" t="s">
        <v>9</v>
      </c>
      <c r="M121" s="48" t="s">
        <v>2</v>
      </c>
      <c r="N121" s="213"/>
      <c r="O121" s="193"/>
      <c r="P121" s="199"/>
      <c r="Q121" s="49">
        <v>9</v>
      </c>
      <c r="R121" s="48"/>
      <c r="S121" s="111"/>
      <c r="T121" s="50"/>
      <c r="U121" s="223"/>
      <c r="V121" s="214"/>
      <c r="W121" s="47" t="s">
        <v>9</v>
      </c>
      <c r="X121" s="48" t="s">
        <v>2</v>
      </c>
      <c r="Y121" s="241"/>
      <c r="Z121" s="13"/>
    </row>
    <row r="122" spans="1:26" ht="14.25" customHeight="1" x14ac:dyDescent="0.25">
      <c r="A122" s="188">
        <f>A113+1</f>
        <v>14</v>
      </c>
      <c r="B122" s="197"/>
      <c r="C122" s="197"/>
      <c r="D122" s="197"/>
      <c r="E122" s="197"/>
      <c r="F122" s="194"/>
      <c r="G122" s="194"/>
      <c r="H122" s="197"/>
      <c r="I122" s="194"/>
      <c r="J122" s="218" t="s">
        <v>10</v>
      </c>
      <c r="K122" s="221" t="s">
        <v>164</v>
      </c>
      <c r="L122" s="222"/>
      <c r="M122" s="43" t="s">
        <v>0</v>
      </c>
      <c r="N122" s="211" t="str">
        <f>IF(J122="Threat",IFERROR(VLOOKUP(M122&amp;MAX(VLOOKUP(M123,Definition!$C$28:$E$33,3,FALSE),VLOOKUP(M124,Definition!$D$28:$E$33,2,FALSE),VLOOKUP(M125,ADMIN!$G$2:$H$7,2,FALSE),VLOOKUP(M126,ADMIN!$G$2:$H$7,2,FALSE),VLOOKUP(M127,ADMIN!$G$2:$H$7,2,FALSE),VLOOKUP(M128,ADMIN!$G$2:$H$7,2,FALSE),VLOOKUP(M129,ADMIN!$G$2:$H$7,2,FALSE),VLOOKUP(M130,ADMIN!$G$2:$H$7,2,FALSE)),ADMIN!$A$1:$B$35,2,FALSE),"NIL"),IF(J122="Opportunity",IFERROR(VLOOKUP(M122&amp;MAX(VLOOKUP(M123,Definition!$C$28:$D$33,5,FALSE),VLOOKUP(M124,Definition!$D$28:$D$33,4,FALSE),VLOOKUP(M125,ADMIN!$G$2:$H$7,2,FALSE),VLOOKUP(M126,ADMIN!$G$2:$H$7,2,FALSE),VLOOKUP(M127,ADMIN!$G$2:$H$7,2,FALSE),VLOOKUP(M128,ADMIN!$G$2:$H$7,2,FALSE),VLOOKUP(M129,ADMIN!$G$2:$H$7,2,FALSE),VLOOKUP(M130,ADMIN!$G$2:$H$7,2,FALSE)),ADMIN!$A$1:$C$35,3,FALSE),"NIL"),"Nil"))</f>
        <v>NIL</v>
      </c>
      <c r="O122" s="191"/>
      <c r="P122" s="191"/>
      <c r="Q122" s="44">
        <v>1</v>
      </c>
      <c r="R122" s="45"/>
      <c r="S122" s="109"/>
      <c r="T122" s="46"/>
      <c r="U122" s="218" t="s">
        <v>11</v>
      </c>
      <c r="V122" s="237" t="s">
        <v>164</v>
      </c>
      <c r="W122" s="238"/>
      <c r="X122" s="43" t="s">
        <v>0</v>
      </c>
      <c r="Y122" s="239" t="str">
        <f>IF(U122="Threat",IFERROR(VLOOKUP(X122&amp;MAX(VLOOKUP(X123,Definition!$C$28:$E$33,3,FALSE),VLOOKUP(X124,Definition!$D$28:$E$33,2,FALSE),VLOOKUP(X125,ADMIN!$G$2:$H$7,2,FALSE),VLOOKUP(X126,ADMIN!$G$2:$H$7,2,FALSE),VLOOKUP(X127,ADMIN!$G$2:$H$7,2,FALSE),VLOOKUP(X128,ADMIN!$G$2:$H$7,2,FALSE),VLOOKUP(X129,ADMIN!$G$2:$H$7,2,FALSE),VLOOKUP(X130,ADMIN!$G$2:$H$7,2,FALSE)),$A$1:$B$1,2,FALSE),"NIL"),IF(U122="Opportunity",IFERROR(VLOOKUP(X122&amp;MAX(VLOOKUP(X123,ADMIN!$D$2:$H$7,5,FALSE),VLOOKUP(X124,ADMIN!$E$2:$H$7,4,FALSE),VLOOKUP(X125,ADMIN!$G$2:$H$7,2,FALSE),VLOOKUP(X126,ADMIN!$G$2:$H$7,2,FALSE),VLOOKUP(X127,ADMIN!$G$2:$H$7,2,FALSE),VLOOKUP(X128,ADMIN!$G$2:$H$7,2,FALSE),VLOOKUP(X129,ADMIN!$G$2:$H$7,2,FALSE),VLOOKUP(X130,ADMIN!$G$2:$H$7,2,FALSE)),$A$1:$C$1,3,FALSE),"NIL"),"Nil"))</f>
        <v>NIL</v>
      </c>
      <c r="Z122" s="13"/>
    </row>
    <row r="123" spans="1:26" ht="14.25" customHeight="1" x14ac:dyDescent="0.25">
      <c r="A123" s="189"/>
      <c r="B123" s="198"/>
      <c r="C123" s="198"/>
      <c r="D123" s="198"/>
      <c r="E123" s="198"/>
      <c r="F123" s="195"/>
      <c r="G123" s="195"/>
      <c r="H123" s="198"/>
      <c r="I123" s="195"/>
      <c r="J123" s="219"/>
      <c r="K123" s="209" t="s">
        <v>158</v>
      </c>
      <c r="L123" s="9" t="s">
        <v>1</v>
      </c>
      <c r="M123" s="7" t="s">
        <v>2</v>
      </c>
      <c r="N123" s="212"/>
      <c r="O123" s="192"/>
      <c r="P123" s="192"/>
      <c r="Q123" s="36">
        <v>2</v>
      </c>
      <c r="R123" s="114"/>
      <c r="S123" s="110"/>
      <c r="T123" s="8"/>
      <c r="U123" s="219"/>
      <c r="V123" s="209" t="s">
        <v>158</v>
      </c>
      <c r="W123" s="9" t="s">
        <v>1</v>
      </c>
      <c r="X123" s="7" t="s">
        <v>2</v>
      </c>
      <c r="Y123" s="240"/>
      <c r="Z123" s="13"/>
    </row>
    <row r="124" spans="1:26" ht="14.25" customHeight="1" x14ac:dyDescent="0.25">
      <c r="A124" s="189"/>
      <c r="B124" s="198"/>
      <c r="C124" s="198"/>
      <c r="D124" s="198"/>
      <c r="E124" s="198"/>
      <c r="F124" s="195"/>
      <c r="G124" s="195"/>
      <c r="H124" s="198"/>
      <c r="I124" s="195"/>
      <c r="J124" s="219"/>
      <c r="K124" s="209"/>
      <c r="L124" s="9" t="s">
        <v>3</v>
      </c>
      <c r="M124" s="7" t="s">
        <v>2</v>
      </c>
      <c r="N124" s="212"/>
      <c r="O124" s="192"/>
      <c r="P124" s="192"/>
      <c r="Q124" s="36">
        <v>3</v>
      </c>
      <c r="R124" s="7"/>
      <c r="S124" s="110"/>
      <c r="T124" s="8"/>
      <c r="U124" s="219"/>
      <c r="V124" s="209"/>
      <c r="W124" s="9" t="s">
        <v>3</v>
      </c>
      <c r="X124" s="7" t="s">
        <v>2</v>
      </c>
      <c r="Y124" s="240"/>
      <c r="Z124" s="13"/>
    </row>
    <row r="125" spans="1:26" ht="14.25" customHeight="1" x14ac:dyDescent="0.25">
      <c r="A125" s="189"/>
      <c r="B125" s="198"/>
      <c r="C125" s="198"/>
      <c r="D125" s="198"/>
      <c r="E125" s="198"/>
      <c r="F125" s="195"/>
      <c r="G125" s="195"/>
      <c r="H125" s="198"/>
      <c r="I125" s="195"/>
      <c r="J125" s="219"/>
      <c r="K125" s="209"/>
      <c r="L125" s="9" t="s">
        <v>4</v>
      </c>
      <c r="M125" s="7" t="s">
        <v>2</v>
      </c>
      <c r="N125" s="212"/>
      <c r="O125" s="192"/>
      <c r="P125" s="192"/>
      <c r="Q125" s="36">
        <v>4</v>
      </c>
      <c r="R125" s="7"/>
      <c r="S125" s="110"/>
      <c r="T125" s="8"/>
      <c r="U125" s="219"/>
      <c r="V125" s="209"/>
      <c r="W125" s="9" t="s">
        <v>4</v>
      </c>
      <c r="X125" s="7" t="s">
        <v>2</v>
      </c>
      <c r="Y125" s="240"/>
      <c r="Z125" s="13"/>
    </row>
    <row r="126" spans="1:26" ht="14.25" customHeight="1" x14ac:dyDescent="0.25">
      <c r="A126" s="189"/>
      <c r="B126" s="198"/>
      <c r="C126" s="198"/>
      <c r="D126" s="198"/>
      <c r="E126" s="198"/>
      <c r="F126" s="195"/>
      <c r="G126" s="195"/>
      <c r="H126" s="198"/>
      <c r="I126" s="195"/>
      <c r="J126" s="219"/>
      <c r="K126" s="209"/>
      <c r="L126" s="9" t="s">
        <v>5</v>
      </c>
      <c r="M126" s="7" t="s">
        <v>2</v>
      </c>
      <c r="N126" s="212"/>
      <c r="O126" s="192"/>
      <c r="P126" s="192"/>
      <c r="Q126" s="36">
        <v>5</v>
      </c>
      <c r="R126" s="7"/>
      <c r="S126" s="110"/>
      <c r="T126" s="8"/>
      <c r="U126" s="219"/>
      <c r="V126" s="209"/>
      <c r="W126" s="9" t="s">
        <v>5</v>
      </c>
      <c r="X126" s="7" t="s">
        <v>2</v>
      </c>
      <c r="Y126" s="240"/>
      <c r="Z126" s="13"/>
    </row>
    <row r="127" spans="1:26" ht="14.25" customHeight="1" x14ac:dyDescent="0.25">
      <c r="A127" s="189"/>
      <c r="B127" s="198"/>
      <c r="C127" s="198"/>
      <c r="D127" s="198"/>
      <c r="E127" s="198"/>
      <c r="F127" s="195"/>
      <c r="G127" s="195"/>
      <c r="H127" s="198"/>
      <c r="I127" s="195"/>
      <c r="J127" s="219"/>
      <c r="K127" s="209"/>
      <c r="L127" s="9" t="s">
        <v>6</v>
      </c>
      <c r="M127" s="7" t="s">
        <v>2</v>
      </c>
      <c r="N127" s="212"/>
      <c r="O127" s="192"/>
      <c r="P127" s="192"/>
      <c r="Q127" s="36">
        <v>6</v>
      </c>
      <c r="R127" s="7"/>
      <c r="S127" s="110"/>
      <c r="T127" s="8"/>
      <c r="U127" s="219"/>
      <c r="V127" s="209"/>
      <c r="W127" s="9" t="s">
        <v>6</v>
      </c>
      <c r="X127" s="7" t="s">
        <v>2</v>
      </c>
      <c r="Y127" s="240"/>
      <c r="Z127" s="13"/>
    </row>
    <row r="128" spans="1:26" ht="14.25" customHeight="1" x14ac:dyDescent="0.25">
      <c r="A128" s="189"/>
      <c r="B128" s="198"/>
      <c r="C128" s="198"/>
      <c r="D128" s="198"/>
      <c r="E128" s="198"/>
      <c r="F128" s="195"/>
      <c r="G128" s="195"/>
      <c r="H128" s="198"/>
      <c r="I128" s="195"/>
      <c r="J128" s="219"/>
      <c r="K128" s="209"/>
      <c r="L128" s="9" t="s">
        <v>7</v>
      </c>
      <c r="M128" s="7" t="s">
        <v>2</v>
      </c>
      <c r="N128" s="212"/>
      <c r="O128" s="192"/>
      <c r="P128" s="192"/>
      <c r="Q128" s="36">
        <v>7</v>
      </c>
      <c r="R128" s="7"/>
      <c r="S128" s="110"/>
      <c r="T128" s="8"/>
      <c r="U128" s="219"/>
      <c r="V128" s="209"/>
      <c r="W128" s="9" t="s">
        <v>7</v>
      </c>
      <c r="X128" s="7" t="s">
        <v>2</v>
      </c>
      <c r="Y128" s="240"/>
      <c r="Z128" s="13"/>
    </row>
    <row r="129" spans="1:26" ht="14.25" customHeight="1" x14ac:dyDescent="0.25">
      <c r="A129" s="189"/>
      <c r="B129" s="198"/>
      <c r="C129" s="198"/>
      <c r="D129" s="198"/>
      <c r="E129" s="198"/>
      <c r="F129" s="195"/>
      <c r="G129" s="195"/>
      <c r="H129" s="198"/>
      <c r="I129" s="195"/>
      <c r="J129" s="219"/>
      <c r="K129" s="209"/>
      <c r="L129" s="9" t="s">
        <v>8</v>
      </c>
      <c r="M129" s="7" t="s">
        <v>2</v>
      </c>
      <c r="N129" s="212"/>
      <c r="O129" s="192"/>
      <c r="P129" s="192"/>
      <c r="Q129" s="36">
        <v>8</v>
      </c>
      <c r="R129" s="7"/>
      <c r="S129" s="110"/>
      <c r="T129" s="8"/>
      <c r="U129" s="219"/>
      <c r="V129" s="209"/>
      <c r="W129" s="9" t="s">
        <v>8</v>
      </c>
      <c r="X129" s="7" t="s">
        <v>2</v>
      </c>
      <c r="Y129" s="240"/>
      <c r="Z129" s="13"/>
    </row>
    <row r="130" spans="1:26" ht="15" customHeight="1" thickBot="1" x14ac:dyDescent="0.3">
      <c r="A130" s="190"/>
      <c r="B130" s="199"/>
      <c r="C130" s="199"/>
      <c r="D130" s="199"/>
      <c r="E130" s="199"/>
      <c r="F130" s="196"/>
      <c r="G130" s="196"/>
      <c r="H130" s="199"/>
      <c r="I130" s="196"/>
      <c r="J130" s="223"/>
      <c r="K130" s="214"/>
      <c r="L130" s="47" t="s">
        <v>9</v>
      </c>
      <c r="M130" s="48" t="s">
        <v>2</v>
      </c>
      <c r="N130" s="213"/>
      <c r="O130" s="193"/>
      <c r="P130" s="193"/>
      <c r="Q130" s="49">
        <v>9</v>
      </c>
      <c r="R130" s="48"/>
      <c r="S130" s="111"/>
      <c r="T130" s="50"/>
      <c r="U130" s="223"/>
      <c r="V130" s="214"/>
      <c r="W130" s="47" t="s">
        <v>9</v>
      </c>
      <c r="X130" s="48" t="s">
        <v>2</v>
      </c>
      <c r="Y130" s="241"/>
      <c r="Z130" s="13"/>
    </row>
    <row r="131" spans="1:26" ht="14.25" customHeight="1" x14ac:dyDescent="0.25">
      <c r="A131" s="188">
        <f>A122+1</f>
        <v>15</v>
      </c>
      <c r="B131" s="197"/>
      <c r="C131" s="197"/>
      <c r="D131" s="197"/>
      <c r="E131" s="197"/>
      <c r="F131" s="194"/>
      <c r="G131" s="194"/>
      <c r="H131" s="197"/>
      <c r="I131" s="194"/>
      <c r="J131" s="218" t="s">
        <v>10</v>
      </c>
      <c r="K131" s="221" t="s">
        <v>164</v>
      </c>
      <c r="L131" s="222"/>
      <c r="M131" s="43" t="s">
        <v>0</v>
      </c>
      <c r="N131" s="211" t="str">
        <f>IF(J131="Threat",IFERROR(VLOOKUP(M131&amp;MAX(VLOOKUP(M132,Definition!$C$28:$E$33,3,FALSE),VLOOKUP(M133,Definition!$D$28:$E$33,2,FALSE),VLOOKUP(M134,ADMIN!$G$2:$H$7,2,FALSE),VLOOKUP(M135,ADMIN!$G$2:$H$7,2,FALSE),VLOOKUP(M136,ADMIN!$G$2:$H$7,2,FALSE),VLOOKUP(M137,ADMIN!$G$2:$H$7,2,FALSE),VLOOKUP(M138,ADMIN!$G$2:$H$7,2,FALSE),VLOOKUP(M139,ADMIN!$G$2:$H$7,2,FALSE)),ADMIN!$A$1:$B$35,2,FALSE),"NIL"),IF(J131="Opportunity",IFERROR(VLOOKUP(M131&amp;MAX(VLOOKUP(M132,Definition!$C$28:$D$33,5,FALSE),VLOOKUP(M133,Definition!$D$28:$D$33,4,FALSE),VLOOKUP(M134,ADMIN!$G$2:$H$7,2,FALSE),VLOOKUP(M135,ADMIN!$G$2:$H$7,2,FALSE),VLOOKUP(M136,ADMIN!$G$2:$H$7,2,FALSE),VLOOKUP(M137,ADMIN!$G$2:$H$7,2,FALSE),VLOOKUP(M138,ADMIN!$G$2:$H$7,2,FALSE),VLOOKUP(M139,ADMIN!$G$2:$H$7,2,FALSE)),ADMIN!$A$1:$C$35,3,FALSE),"NIL"),"Nil"))</f>
        <v>NIL</v>
      </c>
      <c r="O131" s="191"/>
      <c r="P131" s="191"/>
      <c r="Q131" s="44">
        <v>1</v>
      </c>
      <c r="R131" s="45"/>
      <c r="S131" s="109"/>
      <c r="T131" s="46"/>
      <c r="U131" s="218" t="s">
        <v>11</v>
      </c>
      <c r="V131" s="237" t="s">
        <v>164</v>
      </c>
      <c r="W131" s="238"/>
      <c r="X131" s="43" t="s">
        <v>0</v>
      </c>
      <c r="Y131" s="239" t="str">
        <f>IF(U131="Threat",IFERROR(VLOOKUP(X131&amp;MAX(VLOOKUP(X132,Definition!$C$28:$E$33,3,FALSE),VLOOKUP(X133,Definition!$D$28:$E$33,2,FALSE),VLOOKUP(X134,ADMIN!$G$2:$H$7,2,FALSE),VLOOKUP(X135,ADMIN!$G$2:$H$7,2,FALSE),VLOOKUP(X136,ADMIN!$G$2:$H$7,2,FALSE),VLOOKUP(X137,ADMIN!$G$2:$H$7,2,FALSE),VLOOKUP(X138,ADMIN!$G$2:$H$7,2,FALSE),VLOOKUP(X139,ADMIN!$G$2:$H$7,2,FALSE)),$A$1:$B$1,2,FALSE),"NIL"),IF(U131="Opportunity",IFERROR(VLOOKUP(X131&amp;MAX(VLOOKUP(X132,ADMIN!$D$2:$H$7,5,FALSE),VLOOKUP(X133,ADMIN!$E$2:$H$7,4,FALSE),VLOOKUP(X134,ADMIN!$G$2:$H$7,2,FALSE),VLOOKUP(X135,ADMIN!$G$2:$H$7,2,FALSE),VLOOKUP(X136,ADMIN!$G$2:$H$7,2,FALSE),VLOOKUP(X137,ADMIN!$G$2:$H$7,2,FALSE),VLOOKUP(X138,ADMIN!$G$2:$H$7,2,FALSE),VLOOKUP(X139,ADMIN!$G$2:$H$7,2,FALSE)),$A$1:$C$1,3,FALSE),"NIL"),"Nil"))</f>
        <v>NIL</v>
      </c>
      <c r="Z131" s="13"/>
    </row>
    <row r="132" spans="1:26" ht="14.25" customHeight="1" x14ac:dyDescent="0.25">
      <c r="A132" s="189"/>
      <c r="B132" s="198"/>
      <c r="C132" s="198"/>
      <c r="D132" s="198"/>
      <c r="E132" s="198"/>
      <c r="F132" s="195"/>
      <c r="G132" s="195"/>
      <c r="H132" s="198"/>
      <c r="I132" s="195"/>
      <c r="J132" s="219"/>
      <c r="K132" s="209" t="s">
        <v>158</v>
      </c>
      <c r="L132" s="9" t="s">
        <v>1</v>
      </c>
      <c r="M132" s="7" t="s">
        <v>2</v>
      </c>
      <c r="N132" s="212"/>
      <c r="O132" s="192"/>
      <c r="P132" s="192"/>
      <c r="Q132" s="36">
        <v>2</v>
      </c>
      <c r="R132" s="7"/>
      <c r="S132" s="110"/>
      <c r="T132" s="8"/>
      <c r="U132" s="219"/>
      <c r="V132" s="209" t="s">
        <v>158</v>
      </c>
      <c r="W132" s="9" t="s">
        <v>1</v>
      </c>
      <c r="X132" s="7" t="s">
        <v>2</v>
      </c>
      <c r="Y132" s="240"/>
      <c r="Z132" s="13"/>
    </row>
    <row r="133" spans="1:26" ht="14.25" customHeight="1" x14ac:dyDescent="0.25">
      <c r="A133" s="189"/>
      <c r="B133" s="198"/>
      <c r="C133" s="198"/>
      <c r="D133" s="198"/>
      <c r="E133" s="198"/>
      <c r="F133" s="195"/>
      <c r="G133" s="195"/>
      <c r="H133" s="198"/>
      <c r="I133" s="195"/>
      <c r="J133" s="219"/>
      <c r="K133" s="209"/>
      <c r="L133" s="9" t="s">
        <v>3</v>
      </c>
      <c r="M133" s="7" t="s">
        <v>2</v>
      </c>
      <c r="N133" s="212"/>
      <c r="O133" s="192"/>
      <c r="P133" s="192"/>
      <c r="Q133" s="36">
        <v>3</v>
      </c>
      <c r="R133" s="7"/>
      <c r="S133" s="110"/>
      <c r="T133" s="8"/>
      <c r="U133" s="219"/>
      <c r="V133" s="209"/>
      <c r="W133" s="9" t="s">
        <v>3</v>
      </c>
      <c r="X133" s="7" t="s">
        <v>2</v>
      </c>
      <c r="Y133" s="240"/>
      <c r="Z133" s="13"/>
    </row>
    <row r="134" spans="1:26" ht="14.25" customHeight="1" x14ac:dyDescent="0.25">
      <c r="A134" s="189"/>
      <c r="B134" s="198"/>
      <c r="C134" s="198"/>
      <c r="D134" s="198"/>
      <c r="E134" s="198"/>
      <c r="F134" s="195"/>
      <c r="G134" s="195"/>
      <c r="H134" s="198"/>
      <c r="I134" s="195"/>
      <c r="J134" s="219"/>
      <c r="K134" s="209"/>
      <c r="L134" s="9" t="s">
        <v>4</v>
      </c>
      <c r="M134" s="7" t="s">
        <v>2</v>
      </c>
      <c r="N134" s="212"/>
      <c r="O134" s="192"/>
      <c r="P134" s="192"/>
      <c r="Q134" s="36">
        <v>4</v>
      </c>
      <c r="R134" s="7"/>
      <c r="S134" s="110"/>
      <c r="T134" s="8"/>
      <c r="U134" s="219"/>
      <c r="V134" s="209"/>
      <c r="W134" s="9" t="s">
        <v>4</v>
      </c>
      <c r="X134" s="7" t="s">
        <v>2</v>
      </c>
      <c r="Y134" s="240"/>
      <c r="Z134" s="13"/>
    </row>
    <row r="135" spans="1:26" ht="14.25" customHeight="1" x14ac:dyDescent="0.25">
      <c r="A135" s="189"/>
      <c r="B135" s="198"/>
      <c r="C135" s="198"/>
      <c r="D135" s="198"/>
      <c r="E135" s="198"/>
      <c r="F135" s="195"/>
      <c r="G135" s="195"/>
      <c r="H135" s="198"/>
      <c r="I135" s="195"/>
      <c r="J135" s="219"/>
      <c r="K135" s="209"/>
      <c r="L135" s="9" t="s">
        <v>5</v>
      </c>
      <c r="M135" s="7" t="s">
        <v>2</v>
      </c>
      <c r="N135" s="212"/>
      <c r="O135" s="192"/>
      <c r="P135" s="192"/>
      <c r="Q135" s="36">
        <v>5</v>
      </c>
      <c r="R135" s="7"/>
      <c r="S135" s="110"/>
      <c r="T135" s="8"/>
      <c r="U135" s="219"/>
      <c r="V135" s="209"/>
      <c r="W135" s="9" t="s">
        <v>5</v>
      </c>
      <c r="X135" s="7" t="s">
        <v>2</v>
      </c>
      <c r="Y135" s="240"/>
      <c r="Z135" s="13"/>
    </row>
    <row r="136" spans="1:26" ht="14.25" customHeight="1" x14ac:dyDescent="0.25">
      <c r="A136" s="189"/>
      <c r="B136" s="198"/>
      <c r="C136" s="198"/>
      <c r="D136" s="198"/>
      <c r="E136" s="198"/>
      <c r="F136" s="195"/>
      <c r="G136" s="195"/>
      <c r="H136" s="198"/>
      <c r="I136" s="195"/>
      <c r="J136" s="219"/>
      <c r="K136" s="209"/>
      <c r="L136" s="9" t="s">
        <v>6</v>
      </c>
      <c r="M136" s="7" t="s">
        <v>2</v>
      </c>
      <c r="N136" s="212"/>
      <c r="O136" s="192"/>
      <c r="P136" s="192"/>
      <c r="Q136" s="36">
        <v>6</v>
      </c>
      <c r="R136" s="7"/>
      <c r="S136" s="110"/>
      <c r="T136" s="8"/>
      <c r="U136" s="219"/>
      <c r="V136" s="209"/>
      <c r="W136" s="9" t="s">
        <v>6</v>
      </c>
      <c r="X136" s="7" t="s">
        <v>2</v>
      </c>
      <c r="Y136" s="240"/>
      <c r="Z136" s="13"/>
    </row>
    <row r="137" spans="1:26" ht="14.25" customHeight="1" x14ac:dyDescent="0.25">
      <c r="A137" s="189"/>
      <c r="B137" s="198"/>
      <c r="C137" s="198"/>
      <c r="D137" s="198"/>
      <c r="E137" s="198"/>
      <c r="F137" s="195"/>
      <c r="G137" s="195"/>
      <c r="H137" s="198"/>
      <c r="I137" s="195"/>
      <c r="J137" s="219"/>
      <c r="K137" s="209"/>
      <c r="L137" s="9" t="s">
        <v>7</v>
      </c>
      <c r="M137" s="7" t="s">
        <v>2</v>
      </c>
      <c r="N137" s="212"/>
      <c r="O137" s="192"/>
      <c r="P137" s="192"/>
      <c r="Q137" s="36">
        <v>7</v>
      </c>
      <c r="R137" s="7"/>
      <c r="S137" s="110"/>
      <c r="T137" s="8"/>
      <c r="U137" s="219"/>
      <c r="V137" s="209"/>
      <c r="W137" s="9" t="s">
        <v>7</v>
      </c>
      <c r="X137" s="7" t="s">
        <v>2</v>
      </c>
      <c r="Y137" s="240"/>
      <c r="Z137" s="13"/>
    </row>
    <row r="138" spans="1:26" ht="14.25" customHeight="1" x14ac:dyDescent="0.25">
      <c r="A138" s="189"/>
      <c r="B138" s="198"/>
      <c r="C138" s="198"/>
      <c r="D138" s="198"/>
      <c r="E138" s="198"/>
      <c r="F138" s="195"/>
      <c r="G138" s="195"/>
      <c r="H138" s="198"/>
      <c r="I138" s="195"/>
      <c r="J138" s="219"/>
      <c r="K138" s="209"/>
      <c r="L138" s="9" t="s">
        <v>8</v>
      </c>
      <c r="M138" s="7" t="s">
        <v>2</v>
      </c>
      <c r="N138" s="212"/>
      <c r="O138" s="192"/>
      <c r="P138" s="192"/>
      <c r="Q138" s="36">
        <v>8</v>
      </c>
      <c r="R138" s="7"/>
      <c r="S138" s="110"/>
      <c r="T138" s="8"/>
      <c r="U138" s="219"/>
      <c r="V138" s="209"/>
      <c r="W138" s="9" t="s">
        <v>8</v>
      </c>
      <c r="X138" s="7" t="s">
        <v>2</v>
      </c>
      <c r="Y138" s="240"/>
      <c r="Z138" s="13"/>
    </row>
    <row r="139" spans="1:26" ht="15" customHeight="1" thickBot="1" x14ac:dyDescent="0.3">
      <c r="A139" s="190"/>
      <c r="B139" s="199"/>
      <c r="C139" s="199"/>
      <c r="D139" s="199"/>
      <c r="E139" s="199"/>
      <c r="F139" s="196"/>
      <c r="G139" s="196"/>
      <c r="H139" s="199"/>
      <c r="I139" s="196"/>
      <c r="J139" s="223"/>
      <c r="K139" s="214"/>
      <c r="L139" s="47" t="s">
        <v>9</v>
      </c>
      <c r="M139" s="48" t="s">
        <v>2</v>
      </c>
      <c r="N139" s="213"/>
      <c r="O139" s="193"/>
      <c r="P139" s="193"/>
      <c r="Q139" s="49">
        <v>9</v>
      </c>
      <c r="R139" s="48"/>
      <c r="S139" s="111"/>
      <c r="T139" s="50"/>
      <c r="U139" s="223"/>
      <c r="V139" s="214"/>
      <c r="W139" s="47" t="s">
        <v>9</v>
      </c>
      <c r="X139" s="48" t="s">
        <v>2</v>
      </c>
      <c r="Y139" s="241"/>
      <c r="Z139" s="13"/>
    </row>
    <row r="140" spans="1:26" ht="14.25" customHeight="1" x14ac:dyDescent="0.25">
      <c r="A140" s="188">
        <f t="shared" ref="A140" si="8">A131+1</f>
        <v>16</v>
      </c>
      <c r="B140" s="197"/>
      <c r="C140" s="197"/>
      <c r="D140" s="197"/>
      <c r="E140" s="197"/>
      <c r="F140" s="194"/>
      <c r="G140" s="197"/>
      <c r="H140" s="197"/>
      <c r="I140" s="197"/>
      <c r="J140" s="218" t="s">
        <v>10</v>
      </c>
      <c r="K140" s="221" t="s">
        <v>164</v>
      </c>
      <c r="L140" s="222"/>
      <c r="M140" s="43" t="s">
        <v>0</v>
      </c>
      <c r="N140" s="211" t="str">
        <f>IF(J140="Threat",IFERROR(VLOOKUP(M140&amp;MAX(VLOOKUP(M141,Definition!$C$28:$E$33,3,FALSE),VLOOKUP(M142,Definition!$D$28:$E$33,2,FALSE),VLOOKUP(M143,ADMIN!$G$2:$H$7,2,FALSE),VLOOKUP(M144,ADMIN!$G$2:$H$7,2,FALSE),VLOOKUP(M145,ADMIN!$G$2:$H$7,2,FALSE),VLOOKUP(M146,ADMIN!$G$2:$H$7,2,FALSE),VLOOKUP(M147,ADMIN!$G$2:$H$7,2,FALSE),VLOOKUP(M148,ADMIN!$G$2:$H$7,2,FALSE)),ADMIN!$A$1:$B$35,2,FALSE),"NIL"),IF(J140="Opportunity",IFERROR(VLOOKUP(M140&amp;MAX(VLOOKUP(M141,Definition!$C$28:$D$33,5,FALSE),VLOOKUP(M142,Definition!$D$28:$D$33,4,FALSE),VLOOKUP(M143,ADMIN!$G$2:$H$7,2,FALSE),VLOOKUP(M144,ADMIN!$G$2:$H$7,2,FALSE),VLOOKUP(M145,ADMIN!$G$2:$H$7,2,FALSE),VLOOKUP(M146,ADMIN!$G$2:$H$7,2,FALSE),VLOOKUP(M147,ADMIN!$G$2:$H$7,2,FALSE),VLOOKUP(M148,ADMIN!$G$2:$H$7,2,FALSE)),ADMIN!$A$1:$C$35,3,FALSE),"NIL"),"Nil"))</f>
        <v>NIL</v>
      </c>
      <c r="O140" s="191"/>
      <c r="P140" s="191"/>
      <c r="Q140" s="44">
        <v>1</v>
      </c>
      <c r="R140" s="45"/>
      <c r="S140" s="109"/>
      <c r="T140" s="46"/>
      <c r="U140" s="218" t="s">
        <v>11</v>
      </c>
      <c r="V140" s="237" t="s">
        <v>164</v>
      </c>
      <c r="W140" s="238"/>
      <c r="X140" s="43" t="s">
        <v>0</v>
      </c>
      <c r="Y140" s="239" t="str">
        <f>IF(U140="Threat",IFERROR(VLOOKUP(X140&amp;MAX(VLOOKUP(X141,Definition!$C$28:$E$33,3,FALSE),VLOOKUP(X142,Definition!$D$28:$E$33,2,FALSE),VLOOKUP(X143,ADMIN!$G$2:$H$7,2,FALSE),VLOOKUP(X144,ADMIN!$G$2:$H$7,2,FALSE),VLOOKUP(X145,ADMIN!$G$2:$H$7,2,FALSE),VLOOKUP(X146,ADMIN!$G$2:$H$7,2,FALSE),VLOOKUP(X147,ADMIN!$G$2:$H$7,2,FALSE),VLOOKUP(X148,ADMIN!$G$2:$H$7,2,FALSE)),$A$1:$B$1,2,FALSE),"NIL"),IF(U140="Opportunity",IFERROR(VLOOKUP(X140&amp;MAX(VLOOKUP(X141,ADMIN!$D$2:$H$7,5,FALSE),VLOOKUP(X142,ADMIN!$E$2:$H$7,4,FALSE),VLOOKUP(X143,ADMIN!$G$2:$H$7,2,FALSE),VLOOKUP(X144,ADMIN!$G$2:$H$7,2,FALSE),VLOOKUP(X145,ADMIN!$G$2:$H$7,2,FALSE),VLOOKUP(X146,ADMIN!$G$2:$H$7,2,FALSE),VLOOKUP(X147,ADMIN!$G$2:$H$7,2,FALSE),VLOOKUP(X148,ADMIN!$G$2:$H$7,2,FALSE)),$A$1:$C$1,3,FALSE),"NIL"),"Nil"))</f>
        <v>NIL</v>
      </c>
      <c r="Z140" s="13"/>
    </row>
    <row r="141" spans="1:26" ht="14.25" customHeight="1" x14ac:dyDescent="0.25">
      <c r="A141" s="189"/>
      <c r="B141" s="198"/>
      <c r="C141" s="198"/>
      <c r="D141" s="198"/>
      <c r="E141" s="198"/>
      <c r="F141" s="195"/>
      <c r="G141" s="198"/>
      <c r="H141" s="198"/>
      <c r="I141" s="198"/>
      <c r="J141" s="219"/>
      <c r="K141" s="209" t="s">
        <v>158</v>
      </c>
      <c r="L141" s="9" t="s">
        <v>1</v>
      </c>
      <c r="M141" s="7" t="s">
        <v>2</v>
      </c>
      <c r="N141" s="212"/>
      <c r="O141" s="192"/>
      <c r="P141" s="192"/>
      <c r="Q141" s="36">
        <v>2</v>
      </c>
      <c r="R141" s="7"/>
      <c r="S141" s="110"/>
      <c r="T141" s="8"/>
      <c r="U141" s="219"/>
      <c r="V141" s="209" t="s">
        <v>158</v>
      </c>
      <c r="W141" s="9" t="s">
        <v>1</v>
      </c>
      <c r="X141" s="7" t="s">
        <v>2</v>
      </c>
      <c r="Y141" s="240"/>
      <c r="Z141" s="13"/>
    </row>
    <row r="142" spans="1:26" ht="14.25" customHeight="1" x14ac:dyDescent="0.25">
      <c r="A142" s="189"/>
      <c r="B142" s="198"/>
      <c r="C142" s="198"/>
      <c r="D142" s="198"/>
      <c r="E142" s="198"/>
      <c r="F142" s="195"/>
      <c r="G142" s="198"/>
      <c r="H142" s="198"/>
      <c r="I142" s="198"/>
      <c r="J142" s="219"/>
      <c r="K142" s="209"/>
      <c r="L142" s="9" t="s">
        <v>3</v>
      </c>
      <c r="M142" s="7" t="s">
        <v>2</v>
      </c>
      <c r="N142" s="212"/>
      <c r="O142" s="192"/>
      <c r="P142" s="192"/>
      <c r="Q142" s="36">
        <v>3</v>
      </c>
      <c r="R142" s="7"/>
      <c r="S142" s="110"/>
      <c r="T142" s="8"/>
      <c r="U142" s="219"/>
      <c r="V142" s="209"/>
      <c r="W142" s="9" t="s">
        <v>3</v>
      </c>
      <c r="X142" s="7" t="s">
        <v>2</v>
      </c>
      <c r="Y142" s="240"/>
      <c r="Z142" s="13"/>
    </row>
    <row r="143" spans="1:26" ht="14.25" customHeight="1" x14ac:dyDescent="0.25">
      <c r="A143" s="189"/>
      <c r="B143" s="198"/>
      <c r="C143" s="198"/>
      <c r="D143" s="198"/>
      <c r="E143" s="198"/>
      <c r="F143" s="195"/>
      <c r="G143" s="198"/>
      <c r="H143" s="198"/>
      <c r="I143" s="198"/>
      <c r="J143" s="219"/>
      <c r="K143" s="209"/>
      <c r="L143" s="9" t="s">
        <v>4</v>
      </c>
      <c r="M143" s="7" t="s">
        <v>2</v>
      </c>
      <c r="N143" s="212"/>
      <c r="O143" s="192"/>
      <c r="P143" s="192"/>
      <c r="Q143" s="36">
        <v>4</v>
      </c>
      <c r="R143" s="7"/>
      <c r="S143" s="110"/>
      <c r="T143" s="8"/>
      <c r="U143" s="219"/>
      <c r="V143" s="209"/>
      <c r="W143" s="9" t="s">
        <v>4</v>
      </c>
      <c r="X143" s="7" t="s">
        <v>2</v>
      </c>
      <c r="Y143" s="240"/>
      <c r="Z143" s="13"/>
    </row>
    <row r="144" spans="1:26" ht="14.25" customHeight="1" x14ac:dyDescent="0.25">
      <c r="A144" s="189"/>
      <c r="B144" s="198"/>
      <c r="C144" s="198"/>
      <c r="D144" s="198"/>
      <c r="E144" s="198"/>
      <c r="F144" s="195"/>
      <c r="G144" s="198"/>
      <c r="H144" s="198"/>
      <c r="I144" s="198"/>
      <c r="J144" s="219"/>
      <c r="K144" s="209"/>
      <c r="L144" s="9" t="s">
        <v>5</v>
      </c>
      <c r="M144" s="7" t="s">
        <v>2</v>
      </c>
      <c r="N144" s="212"/>
      <c r="O144" s="192"/>
      <c r="P144" s="192"/>
      <c r="Q144" s="36">
        <v>5</v>
      </c>
      <c r="R144" s="7"/>
      <c r="S144" s="110"/>
      <c r="T144" s="8"/>
      <c r="U144" s="219"/>
      <c r="V144" s="209"/>
      <c r="W144" s="9" t="s">
        <v>5</v>
      </c>
      <c r="X144" s="7" t="s">
        <v>2</v>
      </c>
      <c r="Y144" s="240"/>
      <c r="Z144" s="13"/>
    </row>
    <row r="145" spans="1:26" ht="14.25" customHeight="1" x14ac:dyDescent="0.25">
      <c r="A145" s="189"/>
      <c r="B145" s="198"/>
      <c r="C145" s="198"/>
      <c r="D145" s="198"/>
      <c r="E145" s="198"/>
      <c r="F145" s="195"/>
      <c r="G145" s="198"/>
      <c r="H145" s="198"/>
      <c r="I145" s="198"/>
      <c r="J145" s="219"/>
      <c r="K145" s="209"/>
      <c r="L145" s="9" t="s">
        <v>6</v>
      </c>
      <c r="M145" s="7" t="s">
        <v>2</v>
      </c>
      <c r="N145" s="212"/>
      <c r="O145" s="192"/>
      <c r="P145" s="192"/>
      <c r="Q145" s="36">
        <v>6</v>
      </c>
      <c r="R145" s="7"/>
      <c r="S145" s="110"/>
      <c r="T145" s="8"/>
      <c r="U145" s="219"/>
      <c r="V145" s="209"/>
      <c r="W145" s="9" t="s">
        <v>6</v>
      </c>
      <c r="X145" s="7" t="s">
        <v>2</v>
      </c>
      <c r="Y145" s="240"/>
      <c r="Z145" s="13"/>
    </row>
    <row r="146" spans="1:26" ht="14.25" customHeight="1" x14ac:dyDescent="0.25">
      <c r="A146" s="189"/>
      <c r="B146" s="198"/>
      <c r="C146" s="198"/>
      <c r="D146" s="198"/>
      <c r="E146" s="198"/>
      <c r="F146" s="195"/>
      <c r="G146" s="198"/>
      <c r="H146" s="198"/>
      <c r="I146" s="198"/>
      <c r="J146" s="219"/>
      <c r="K146" s="209"/>
      <c r="L146" s="9" t="s">
        <v>7</v>
      </c>
      <c r="M146" s="7" t="s">
        <v>2</v>
      </c>
      <c r="N146" s="212"/>
      <c r="O146" s="192"/>
      <c r="P146" s="192"/>
      <c r="Q146" s="36">
        <v>7</v>
      </c>
      <c r="R146" s="7"/>
      <c r="S146" s="110"/>
      <c r="T146" s="8"/>
      <c r="U146" s="219"/>
      <c r="V146" s="209"/>
      <c r="W146" s="9" t="s">
        <v>7</v>
      </c>
      <c r="X146" s="7" t="s">
        <v>2</v>
      </c>
      <c r="Y146" s="240"/>
      <c r="Z146" s="13"/>
    </row>
    <row r="147" spans="1:26" ht="14.25" customHeight="1" x14ac:dyDescent="0.25">
      <c r="A147" s="189"/>
      <c r="B147" s="198"/>
      <c r="C147" s="198"/>
      <c r="D147" s="198"/>
      <c r="E147" s="198"/>
      <c r="F147" s="195"/>
      <c r="G147" s="198"/>
      <c r="H147" s="198"/>
      <c r="I147" s="198"/>
      <c r="J147" s="219"/>
      <c r="K147" s="209"/>
      <c r="L147" s="9" t="s">
        <v>8</v>
      </c>
      <c r="M147" s="7" t="s">
        <v>2</v>
      </c>
      <c r="N147" s="212"/>
      <c r="O147" s="192"/>
      <c r="P147" s="192"/>
      <c r="Q147" s="36">
        <v>8</v>
      </c>
      <c r="R147" s="7"/>
      <c r="S147" s="110"/>
      <c r="T147" s="8"/>
      <c r="U147" s="219"/>
      <c r="V147" s="209"/>
      <c r="W147" s="9" t="s">
        <v>8</v>
      </c>
      <c r="X147" s="7" t="s">
        <v>2</v>
      </c>
      <c r="Y147" s="240"/>
      <c r="Z147" s="13"/>
    </row>
    <row r="148" spans="1:26" ht="15" customHeight="1" thickBot="1" x14ac:dyDescent="0.3">
      <c r="A148" s="190"/>
      <c r="B148" s="199"/>
      <c r="C148" s="199"/>
      <c r="D148" s="199"/>
      <c r="E148" s="199"/>
      <c r="F148" s="196"/>
      <c r="G148" s="199"/>
      <c r="H148" s="199"/>
      <c r="I148" s="199"/>
      <c r="J148" s="223"/>
      <c r="K148" s="214"/>
      <c r="L148" s="47" t="s">
        <v>9</v>
      </c>
      <c r="M148" s="48" t="s">
        <v>2</v>
      </c>
      <c r="N148" s="213"/>
      <c r="O148" s="193"/>
      <c r="P148" s="193"/>
      <c r="Q148" s="49">
        <v>9</v>
      </c>
      <c r="R148" s="48"/>
      <c r="S148" s="111"/>
      <c r="T148" s="50"/>
      <c r="U148" s="223"/>
      <c r="V148" s="214"/>
      <c r="W148" s="47" t="s">
        <v>9</v>
      </c>
      <c r="X148" s="48" t="s">
        <v>2</v>
      </c>
      <c r="Y148" s="241"/>
      <c r="Z148" s="13"/>
    </row>
    <row r="149" spans="1:26" ht="14.25" customHeight="1" x14ac:dyDescent="0.25">
      <c r="A149" s="188">
        <f t="shared" ref="A149" si="9">A140+1</f>
        <v>17</v>
      </c>
      <c r="B149" s="197"/>
      <c r="C149" s="197"/>
      <c r="D149" s="197"/>
      <c r="E149" s="197"/>
      <c r="F149" s="194"/>
      <c r="G149" s="197"/>
      <c r="H149" s="197"/>
      <c r="I149" s="197"/>
      <c r="J149" s="218" t="s">
        <v>10</v>
      </c>
      <c r="K149" s="221" t="s">
        <v>164</v>
      </c>
      <c r="L149" s="222"/>
      <c r="M149" s="43" t="s">
        <v>0</v>
      </c>
      <c r="N149" s="211" t="str">
        <f>IF(J149="Threat",IFERROR(VLOOKUP(M149&amp;MAX(VLOOKUP(M150,Definition!$C$28:$E$33,3,FALSE),VLOOKUP(M151,Definition!$D$28:$E$33,2,FALSE),VLOOKUP(M152,ADMIN!$G$2:$H$7,2,FALSE),VLOOKUP(M153,ADMIN!$G$2:$H$7,2,FALSE),VLOOKUP(M154,ADMIN!$G$2:$H$7,2,FALSE),VLOOKUP(M155,ADMIN!$G$2:$H$7,2,FALSE),VLOOKUP(M156,ADMIN!$G$2:$H$7,2,FALSE),VLOOKUP(M157,ADMIN!$G$2:$H$7,2,FALSE)),ADMIN!$A$1:$B$35,2,FALSE),"NIL"),IF(J149="Opportunity",IFERROR(VLOOKUP(M149&amp;MAX(VLOOKUP(M150,Definition!$C$28:$D$33,5,FALSE),VLOOKUP(M151,Definition!$D$28:$D$33,4,FALSE),VLOOKUP(M152,ADMIN!$G$2:$H$7,2,FALSE),VLOOKUP(M153,ADMIN!$G$2:$H$7,2,FALSE),VLOOKUP(M154,ADMIN!$G$2:$H$7,2,FALSE),VLOOKUP(M155,ADMIN!$G$2:$H$7,2,FALSE),VLOOKUP(M156,ADMIN!$G$2:$H$7,2,FALSE),VLOOKUP(M157,ADMIN!$G$2:$H$7,2,FALSE)),ADMIN!$A$1:$C$35,3,FALSE),"NIL"),"Nil"))</f>
        <v>NIL</v>
      </c>
      <c r="O149" s="191"/>
      <c r="P149" s="191"/>
      <c r="Q149" s="44">
        <v>1</v>
      </c>
      <c r="R149" s="45"/>
      <c r="S149" s="109"/>
      <c r="T149" s="46"/>
      <c r="U149" s="218" t="s">
        <v>11</v>
      </c>
      <c r="V149" s="237" t="s">
        <v>164</v>
      </c>
      <c r="W149" s="238"/>
      <c r="X149" s="43" t="s">
        <v>0</v>
      </c>
      <c r="Y149" s="239" t="str">
        <f>IF(U149="Threat",IFERROR(VLOOKUP(X149&amp;MAX(VLOOKUP(X150,Definition!$C$28:$E$33,3,FALSE),VLOOKUP(X151,Definition!$D$28:$E$33,2,FALSE),VLOOKUP(X152,ADMIN!$G$2:$H$7,2,FALSE),VLOOKUP(X153,ADMIN!$G$2:$H$7,2,FALSE),VLOOKUP(X154,ADMIN!$G$2:$H$7,2,FALSE),VLOOKUP(X155,ADMIN!$G$2:$H$7,2,FALSE),VLOOKUP(X156,ADMIN!$G$2:$H$7,2,FALSE),VLOOKUP(X157,ADMIN!$G$2:$H$7,2,FALSE)),$A$1:$B$1,2,FALSE),"NIL"),IF(U149="Opportunity",IFERROR(VLOOKUP(X149&amp;MAX(VLOOKUP(X150,ADMIN!$D$2:$H$7,5,FALSE),VLOOKUP(X151,ADMIN!$E$2:$H$7,4,FALSE),VLOOKUP(X152,ADMIN!$G$2:$H$7,2,FALSE),VLOOKUP(X153,ADMIN!$G$2:$H$7,2,FALSE),VLOOKUP(X154,ADMIN!$G$2:$H$7,2,FALSE),VLOOKUP(X155,ADMIN!$G$2:$H$7,2,FALSE),VLOOKUP(X156,ADMIN!$G$2:$H$7,2,FALSE),VLOOKUP(X157,ADMIN!$G$2:$H$7,2,FALSE)),$A$1:$C$1,3,FALSE),"NIL"),"Nil"))</f>
        <v>NIL</v>
      </c>
      <c r="Z149" s="13"/>
    </row>
    <row r="150" spans="1:26" ht="14.25" customHeight="1" x14ac:dyDescent="0.25">
      <c r="A150" s="189"/>
      <c r="B150" s="198"/>
      <c r="C150" s="198"/>
      <c r="D150" s="198"/>
      <c r="E150" s="198"/>
      <c r="F150" s="195"/>
      <c r="G150" s="198"/>
      <c r="H150" s="198"/>
      <c r="I150" s="198"/>
      <c r="J150" s="219"/>
      <c r="K150" s="209" t="s">
        <v>158</v>
      </c>
      <c r="L150" s="9" t="s">
        <v>1</v>
      </c>
      <c r="M150" s="7" t="s">
        <v>2</v>
      </c>
      <c r="N150" s="212"/>
      <c r="O150" s="192"/>
      <c r="P150" s="192"/>
      <c r="Q150" s="36">
        <v>2</v>
      </c>
      <c r="R150" s="7"/>
      <c r="S150" s="110"/>
      <c r="T150" s="8"/>
      <c r="U150" s="219"/>
      <c r="V150" s="209" t="s">
        <v>158</v>
      </c>
      <c r="W150" s="9" t="s">
        <v>1</v>
      </c>
      <c r="X150" s="7" t="s">
        <v>2</v>
      </c>
      <c r="Y150" s="240"/>
      <c r="Z150" s="13"/>
    </row>
    <row r="151" spans="1:26" ht="14.25" customHeight="1" x14ac:dyDescent="0.25">
      <c r="A151" s="189"/>
      <c r="B151" s="198"/>
      <c r="C151" s="198"/>
      <c r="D151" s="198"/>
      <c r="E151" s="198"/>
      <c r="F151" s="195"/>
      <c r="G151" s="198"/>
      <c r="H151" s="198"/>
      <c r="I151" s="198"/>
      <c r="J151" s="219"/>
      <c r="K151" s="209"/>
      <c r="L151" s="9" t="s">
        <v>3</v>
      </c>
      <c r="M151" s="7" t="s">
        <v>2</v>
      </c>
      <c r="N151" s="212"/>
      <c r="O151" s="192"/>
      <c r="P151" s="192"/>
      <c r="Q151" s="36">
        <v>3</v>
      </c>
      <c r="R151" s="7"/>
      <c r="S151" s="110"/>
      <c r="T151" s="8"/>
      <c r="U151" s="219"/>
      <c r="V151" s="209"/>
      <c r="W151" s="9" t="s">
        <v>3</v>
      </c>
      <c r="X151" s="7" t="s">
        <v>2</v>
      </c>
      <c r="Y151" s="240"/>
      <c r="Z151" s="13"/>
    </row>
    <row r="152" spans="1:26" ht="14.25" customHeight="1" x14ac:dyDescent="0.25">
      <c r="A152" s="189"/>
      <c r="B152" s="198"/>
      <c r="C152" s="198"/>
      <c r="D152" s="198"/>
      <c r="E152" s="198"/>
      <c r="F152" s="195"/>
      <c r="G152" s="198"/>
      <c r="H152" s="198"/>
      <c r="I152" s="198"/>
      <c r="J152" s="219"/>
      <c r="K152" s="209"/>
      <c r="L152" s="9" t="s">
        <v>4</v>
      </c>
      <c r="M152" s="7" t="s">
        <v>2</v>
      </c>
      <c r="N152" s="212"/>
      <c r="O152" s="192"/>
      <c r="P152" s="192"/>
      <c r="Q152" s="36">
        <v>4</v>
      </c>
      <c r="R152" s="7"/>
      <c r="S152" s="110"/>
      <c r="T152" s="8"/>
      <c r="U152" s="219"/>
      <c r="V152" s="209"/>
      <c r="W152" s="9" t="s">
        <v>4</v>
      </c>
      <c r="X152" s="7" t="s">
        <v>2</v>
      </c>
      <c r="Y152" s="240"/>
      <c r="Z152" s="13"/>
    </row>
    <row r="153" spans="1:26" ht="14.25" customHeight="1" x14ac:dyDescent="0.25">
      <c r="A153" s="189"/>
      <c r="B153" s="198"/>
      <c r="C153" s="198"/>
      <c r="D153" s="198"/>
      <c r="E153" s="198"/>
      <c r="F153" s="195"/>
      <c r="G153" s="198"/>
      <c r="H153" s="198"/>
      <c r="I153" s="198"/>
      <c r="J153" s="219"/>
      <c r="K153" s="209"/>
      <c r="L153" s="9" t="s">
        <v>5</v>
      </c>
      <c r="M153" s="7" t="s">
        <v>2</v>
      </c>
      <c r="N153" s="212"/>
      <c r="O153" s="192"/>
      <c r="P153" s="192"/>
      <c r="Q153" s="36">
        <v>5</v>
      </c>
      <c r="R153" s="7"/>
      <c r="S153" s="110"/>
      <c r="T153" s="8"/>
      <c r="U153" s="219"/>
      <c r="V153" s="209"/>
      <c r="W153" s="9" t="s">
        <v>5</v>
      </c>
      <c r="X153" s="7" t="s">
        <v>2</v>
      </c>
      <c r="Y153" s="240"/>
      <c r="Z153" s="13"/>
    </row>
    <row r="154" spans="1:26" ht="14.25" customHeight="1" x14ac:dyDescent="0.25">
      <c r="A154" s="189"/>
      <c r="B154" s="198"/>
      <c r="C154" s="198"/>
      <c r="D154" s="198"/>
      <c r="E154" s="198"/>
      <c r="F154" s="195"/>
      <c r="G154" s="198"/>
      <c r="H154" s="198"/>
      <c r="I154" s="198"/>
      <c r="J154" s="219"/>
      <c r="K154" s="209"/>
      <c r="L154" s="9" t="s">
        <v>6</v>
      </c>
      <c r="M154" s="7" t="s">
        <v>2</v>
      </c>
      <c r="N154" s="212"/>
      <c r="O154" s="192"/>
      <c r="P154" s="192"/>
      <c r="Q154" s="36">
        <v>6</v>
      </c>
      <c r="R154" s="7"/>
      <c r="S154" s="110"/>
      <c r="T154" s="8"/>
      <c r="U154" s="219"/>
      <c r="V154" s="209"/>
      <c r="W154" s="9" t="s">
        <v>6</v>
      </c>
      <c r="X154" s="7" t="s">
        <v>2</v>
      </c>
      <c r="Y154" s="240"/>
      <c r="Z154" s="13"/>
    </row>
    <row r="155" spans="1:26" ht="14.25" customHeight="1" x14ac:dyDescent="0.25">
      <c r="A155" s="189"/>
      <c r="B155" s="198"/>
      <c r="C155" s="198"/>
      <c r="D155" s="198"/>
      <c r="E155" s="198"/>
      <c r="F155" s="195"/>
      <c r="G155" s="198"/>
      <c r="H155" s="198"/>
      <c r="I155" s="198"/>
      <c r="J155" s="219"/>
      <c r="K155" s="209"/>
      <c r="L155" s="9" t="s">
        <v>7</v>
      </c>
      <c r="M155" s="7" t="s">
        <v>2</v>
      </c>
      <c r="N155" s="212"/>
      <c r="O155" s="192"/>
      <c r="P155" s="192"/>
      <c r="Q155" s="36">
        <v>7</v>
      </c>
      <c r="R155" s="7"/>
      <c r="S155" s="110"/>
      <c r="T155" s="8"/>
      <c r="U155" s="219"/>
      <c r="V155" s="209"/>
      <c r="W155" s="9" t="s">
        <v>7</v>
      </c>
      <c r="X155" s="7" t="s">
        <v>2</v>
      </c>
      <c r="Y155" s="240"/>
      <c r="Z155" s="13"/>
    </row>
    <row r="156" spans="1:26" ht="14.25" customHeight="1" x14ac:dyDescent="0.25">
      <c r="A156" s="189"/>
      <c r="B156" s="198"/>
      <c r="C156" s="198"/>
      <c r="D156" s="198"/>
      <c r="E156" s="198"/>
      <c r="F156" s="195"/>
      <c r="G156" s="198"/>
      <c r="H156" s="198"/>
      <c r="I156" s="198"/>
      <c r="J156" s="219"/>
      <c r="K156" s="209"/>
      <c r="L156" s="9" t="s">
        <v>8</v>
      </c>
      <c r="M156" s="7" t="s">
        <v>2</v>
      </c>
      <c r="N156" s="212"/>
      <c r="O156" s="192"/>
      <c r="P156" s="192"/>
      <c r="Q156" s="36">
        <v>8</v>
      </c>
      <c r="R156" s="7"/>
      <c r="S156" s="110"/>
      <c r="T156" s="8"/>
      <c r="U156" s="219"/>
      <c r="V156" s="209"/>
      <c r="W156" s="9" t="s">
        <v>8</v>
      </c>
      <c r="X156" s="7" t="s">
        <v>2</v>
      </c>
      <c r="Y156" s="240"/>
      <c r="Z156" s="13"/>
    </row>
    <row r="157" spans="1:26" ht="15" customHeight="1" thickBot="1" x14ac:dyDescent="0.3">
      <c r="A157" s="190"/>
      <c r="B157" s="199"/>
      <c r="C157" s="199"/>
      <c r="D157" s="199"/>
      <c r="E157" s="199"/>
      <c r="F157" s="196"/>
      <c r="G157" s="199"/>
      <c r="H157" s="199"/>
      <c r="I157" s="199"/>
      <c r="J157" s="223"/>
      <c r="K157" s="214"/>
      <c r="L157" s="47" t="s">
        <v>9</v>
      </c>
      <c r="M157" s="48" t="s">
        <v>2</v>
      </c>
      <c r="N157" s="213"/>
      <c r="O157" s="193"/>
      <c r="P157" s="193"/>
      <c r="Q157" s="49">
        <v>9</v>
      </c>
      <c r="R157" s="48"/>
      <c r="S157" s="111"/>
      <c r="T157" s="50"/>
      <c r="U157" s="223"/>
      <c r="V157" s="214"/>
      <c r="W157" s="47" t="s">
        <v>9</v>
      </c>
      <c r="X157" s="48" t="s">
        <v>2</v>
      </c>
      <c r="Y157" s="241"/>
      <c r="Z157" s="13"/>
    </row>
    <row r="158" spans="1:26" ht="14.25" customHeight="1" x14ac:dyDescent="0.25">
      <c r="A158" s="188">
        <f>A149+1</f>
        <v>18</v>
      </c>
      <c r="B158" s="197"/>
      <c r="C158" s="197"/>
      <c r="D158" s="197"/>
      <c r="E158" s="197"/>
      <c r="F158" s="194"/>
      <c r="G158" s="197"/>
      <c r="H158" s="197"/>
      <c r="I158" s="197"/>
      <c r="J158" s="218" t="s">
        <v>10</v>
      </c>
      <c r="K158" s="221" t="s">
        <v>164</v>
      </c>
      <c r="L158" s="222"/>
      <c r="M158" s="43" t="s">
        <v>0</v>
      </c>
      <c r="N158" s="211" t="str">
        <f>IF(J158="Threat",IFERROR(VLOOKUP(M158&amp;MAX(VLOOKUP(M159,Definition!$C$28:$E$33,3,FALSE),VLOOKUP(M160,Definition!$D$28:$E$33,2,FALSE),VLOOKUP(M161,ADMIN!$G$2:$H$7,2,FALSE),VLOOKUP(M162,ADMIN!$G$2:$H$7,2,FALSE),VLOOKUP(M163,ADMIN!$G$2:$H$7,2,FALSE),VLOOKUP(M164,ADMIN!$G$2:$H$7,2,FALSE),VLOOKUP(M165,ADMIN!$G$2:$H$7,2,FALSE),VLOOKUP(M166,ADMIN!$G$2:$H$7,2,FALSE)),ADMIN!$A$1:$B$35,2,FALSE),"NIL"),IF(J158="Opportunity",IFERROR(VLOOKUP(M158&amp;MAX(VLOOKUP(M159,Definition!$C$28:$D$33,5,FALSE),VLOOKUP(M160,Definition!$D$28:$D$33,4,FALSE),VLOOKUP(M161,ADMIN!$G$2:$H$7,2,FALSE),VLOOKUP(M162,ADMIN!$G$2:$H$7,2,FALSE),VLOOKUP(M163,ADMIN!$G$2:$H$7,2,FALSE),VLOOKUP(M164,ADMIN!$G$2:$H$7,2,FALSE),VLOOKUP(M165,ADMIN!$G$2:$H$7,2,FALSE),VLOOKUP(M166,ADMIN!$G$2:$H$7,2,FALSE)),ADMIN!$A$1:$C$35,3,FALSE),"NIL"),"Nil"))</f>
        <v>NIL</v>
      </c>
      <c r="O158" s="191"/>
      <c r="P158" s="191"/>
      <c r="Q158" s="44">
        <v>1</v>
      </c>
      <c r="R158" s="45"/>
      <c r="S158" s="109"/>
      <c r="T158" s="46"/>
      <c r="U158" s="218" t="s">
        <v>11</v>
      </c>
      <c r="V158" s="237" t="s">
        <v>164</v>
      </c>
      <c r="W158" s="238"/>
      <c r="X158" s="43" t="s">
        <v>0</v>
      </c>
      <c r="Y158" s="239" t="str">
        <f>IF(U158="Threat",IFERROR(VLOOKUP(X158&amp;MAX(VLOOKUP(X159,Definition!$C$28:$E$33,3,FALSE),VLOOKUP(X160,Definition!$D$28:$E$33,2,FALSE),VLOOKUP(X161,ADMIN!$G$2:$H$7,2,FALSE),VLOOKUP(X162,ADMIN!$G$2:$H$7,2,FALSE),VLOOKUP(X163,ADMIN!$G$2:$H$7,2,FALSE),VLOOKUP(X164,ADMIN!$G$2:$H$7,2,FALSE),VLOOKUP(X165,ADMIN!$G$2:$H$7,2,FALSE),VLOOKUP(X166,ADMIN!$G$2:$H$7,2,FALSE)),$A$1:$B$1,2,FALSE),"NIL"),IF(U158="Opportunity",IFERROR(VLOOKUP(X158&amp;MAX(VLOOKUP(X159,ADMIN!$D$2:$H$7,5,FALSE),VLOOKUP(X160,ADMIN!$E$2:$H$7,4,FALSE),VLOOKUP(X161,ADMIN!$G$2:$H$7,2,FALSE),VLOOKUP(X162,ADMIN!$G$2:$H$7,2,FALSE),VLOOKUP(X163,ADMIN!$G$2:$H$7,2,FALSE),VLOOKUP(X164,ADMIN!$G$2:$H$7,2,FALSE),VLOOKUP(X165,ADMIN!$G$2:$H$7,2,FALSE),VLOOKUP(X166,ADMIN!$G$2:$H$7,2,FALSE)),$A$1:$C$1,3,FALSE),"NIL"),"Nil"))</f>
        <v>NIL</v>
      </c>
      <c r="Z158" s="13"/>
    </row>
    <row r="159" spans="1:26" ht="14.25" customHeight="1" x14ac:dyDescent="0.25">
      <c r="A159" s="189"/>
      <c r="B159" s="198"/>
      <c r="C159" s="198"/>
      <c r="D159" s="198"/>
      <c r="E159" s="198"/>
      <c r="F159" s="195"/>
      <c r="G159" s="198"/>
      <c r="H159" s="198"/>
      <c r="I159" s="198"/>
      <c r="J159" s="219"/>
      <c r="K159" s="209" t="s">
        <v>158</v>
      </c>
      <c r="L159" s="9" t="s">
        <v>1</v>
      </c>
      <c r="M159" s="7" t="s">
        <v>2</v>
      </c>
      <c r="N159" s="212"/>
      <c r="O159" s="192"/>
      <c r="P159" s="192"/>
      <c r="Q159" s="36">
        <v>2</v>
      </c>
      <c r="R159" s="7"/>
      <c r="S159" s="110"/>
      <c r="T159" s="8"/>
      <c r="U159" s="219"/>
      <c r="V159" s="209" t="s">
        <v>158</v>
      </c>
      <c r="W159" s="9" t="s">
        <v>1</v>
      </c>
      <c r="X159" s="7" t="s">
        <v>2</v>
      </c>
      <c r="Y159" s="240"/>
      <c r="Z159" s="13"/>
    </row>
    <row r="160" spans="1:26" ht="14.25" customHeight="1" x14ac:dyDescent="0.25">
      <c r="A160" s="189"/>
      <c r="B160" s="198"/>
      <c r="C160" s="198"/>
      <c r="D160" s="198"/>
      <c r="E160" s="198"/>
      <c r="F160" s="195"/>
      <c r="G160" s="198"/>
      <c r="H160" s="198"/>
      <c r="I160" s="198"/>
      <c r="J160" s="219"/>
      <c r="K160" s="209"/>
      <c r="L160" s="9" t="s">
        <v>3</v>
      </c>
      <c r="M160" s="7" t="s">
        <v>2</v>
      </c>
      <c r="N160" s="212"/>
      <c r="O160" s="192"/>
      <c r="P160" s="192"/>
      <c r="Q160" s="36">
        <v>3</v>
      </c>
      <c r="R160" s="7"/>
      <c r="S160" s="110"/>
      <c r="T160" s="8"/>
      <c r="U160" s="219"/>
      <c r="V160" s="209"/>
      <c r="W160" s="9" t="s">
        <v>3</v>
      </c>
      <c r="X160" s="7" t="s">
        <v>2</v>
      </c>
      <c r="Y160" s="240"/>
      <c r="Z160" s="13"/>
    </row>
    <row r="161" spans="1:26" ht="14.25" customHeight="1" x14ac:dyDescent="0.25">
      <c r="A161" s="189"/>
      <c r="B161" s="198"/>
      <c r="C161" s="198"/>
      <c r="D161" s="198"/>
      <c r="E161" s="198"/>
      <c r="F161" s="195"/>
      <c r="G161" s="198"/>
      <c r="H161" s="198"/>
      <c r="I161" s="198"/>
      <c r="J161" s="219"/>
      <c r="K161" s="209"/>
      <c r="L161" s="9" t="s">
        <v>4</v>
      </c>
      <c r="M161" s="7" t="s">
        <v>2</v>
      </c>
      <c r="N161" s="212"/>
      <c r="O161" s="192"/>
      <c r="P161" s="192"/>
      <c r="Q161" s="36">
        <v>4</v>
      </c>
      <c r="R161" s="7"/>
      <c r="S161" s="110"/>
      <c r="T161" s="8"/>
      <c r="U161" s="219"/>
      <c r="V161" s="209"/>
      <c r="W161" s="9" t="s">
        <v>4</v>
      </c>
      <c r="X161" s="7" t="s">
        <v>2</v>
      </c>
      <c r="Y161" s="240"/>
      <c r="Z161" s="13"/>
    </row>
    <row r="162" spans="1:26" ht="14.25" customHeight="1" x14ac:dyDescent="0.25">
      <c r="A162" s="189"/>
      <c r="B162" s="198"/>
      <c r="C162" s="198"/>
      <c r="D162" s="198"/>
      <c r="E162" s="198"/>
      <c r="F162" s="195"/>
      <c r="G162" s="198"/>
      <c r="H162" s="198"/>
      <c r="I162" s="198"/>
      <c r="J162" s="219"/>
      <c r="K162" s="209"/>
      <c r="L162" s="9" t="s">
        <v>5</v>
      </c>
      <c r="M162" s="7" t="s">
        <v>2</v>
      </c>
      <c r="N162" s="212"/>
      <c r="O162" s="192"/>
      <c r="P162" s="192"/>
      <c r="Q162" s="36">
        <v>5</v>
      </c>
      <c r="R162" s="7"/>
      <c r="S162" s="110"/>
      <c r="T162" s="8"/>
      <c r="U162" s="219"/>
      <c r="V162" s="209"/>
      <c r="W162" s="9" t="s">
        <v>5</v>
      </c>
      <c r="X162" s="7" t="s">
        <v>2</v>
      </c>
      <c r="Y162" s="240"/>
      <c r="Z162" s="13"/>
    </row>
    <row r="163" spans="1:26" ht="14.25" customHeight="1" x14ac:dyDescent="0.25">
      <c r="A163" s="189"/>
      <c r="B163" s="198"/>
      <c r="C163" s="198"/>
      <c r="D163" s="198"/>
      <c r="E163" s="198"/>
      <c r="F163" s="195"/>
      <c r="G163" s="198"/>
      <c r="H163" s="198"/>
      <c r="I163" s="198"/>
      <c r="J163" s="219"/>
      <c r="K163" s="209"/>
      <c r="L163" s="9" t="s">
        <v>6</v>
      </c>
      <c r="M163" s="7" t="s">
        <v>2</v>
      </c>
      <c r="N163" s="212"/>
      <c r="O163" s="192"/>
      <c r="P163" s="192"/>
      <c r="Q163" s="36">
        <v>6</v>
      </c>
      <c r="R163" s="7"/>
      <c r="S163" s="110"/>
      <c r="T163" s="8"/>
      <c r="U163" s="219"/>
      <c r="V163" s="209"/>
      <c r="W163" s="9" t="s">
        <v>6</v>
      </c>
      <c r="X163" s="7" t="s">
        <v>2</v>
      </c>
      <c r="Y163" s="240"/>
      <c r="Z163" s="13"/>
    </row>
    <row r="164" spans="1:26" ht="14.25" customHeight="1" x14ac:dyDescent="0.25">
      <c r="A164" s="189"/>
      <c r="B164" s="198"/>
      <c r="C164" s="198"/>
      <c r="D164" s="198"/>
      <c r="E164" s="198"/>
      <c r="F164" s="195"/>
      <c r="G164" s="198"/>
      <c r="H164" s="198"/>
      <c r="I164" s="198"/>
      <c r="J164" s="219"/>
      <c r="K164" s="209"/>
      <c r="L164" s="9" t="s">
        <v>7</v>
      </c>
      <c r="M164" s="7" t="s">
        <v>2</v>
      </c>
      <c r="N164" s="212"/>
      <c r="O164" s="192"/>
      <c r="P164" s="192"/>
      <c r="Q164" s="36">
        <v>7</v>
      </c>
      <c r="R164" s="7"/>
      <c r="S164" s="110"/>
      <c r="T164" s="8"/>
      <c r="U164" s="219"/>
      <c r="V164" s="209"/>
      <c r="W164" s="9" t="s">
        <v>7</v>
      </c>
      <c r="X164" s="7" t="s">
        <v>2</v>
      </c>
      <c r="Y164" s="240"/>
      <c r="Z164" s="13"/>
    </row>
    <row r="165" spans="1:26" ht="14.25" customHeight="1" x14ac:dyDescent="0.25">
      <c r="A165" s="189"/>
      <c r="B165" s="198"/>
      <c r="C165" s="198"/>
      <c r="D165" s="198"/>
      <c r="E165" s="198"/>
      <c r="F165" s="195"/>
      <c r="G165" s="198"/>
      <c r="H165" s="198"/>
      <c r="I165" s="198"/>
      <c r="J165" s="219"/>
      <c r="K165" s="209"/>
      <c r="L165" s="9" t="s">
        <v>8</v>
      </c>
      <c r="M165" s="7" t="s">
        <v>2</v>
      </c>
      <c r="N165" s="212"/>
      <c r="O165" s="192"/>
      <c r="P165" s="192"/>
      <c r="Q165" s="36">
        <v>8</v>
      </c>
      <c r="R165" s="7"/>
      <c r="S165" s="110"/>
      <c r="T165" s="8"/>
      <c r="U165" s="219"/>
      <c r="V165" s="209"/>
      <c r="W165" s="9" t="s">
        <v>8</v>
      </c>
      <c r="X165" s="7" t="s">
        <v>2</v>
      </c>
      <c r="Y165" s="240"/>
      <c r="Z165" s="13"/>
    </row>
    <row r="166" spans="1:26" ht="15" customHeight="1" thickBot="1" x14ac:dyDescent="0.3">
      <c r="A166" s="190"/>
      <c r="B166" s="199"/>
      <c r="C166" s="199"/>
      <c r="D166" s="199"/>
      <c r="E166" s="199"/>
      <c r="F166" s="196"/>
      <c r="G166" s="199"/>
      <c r="H166" s="199"/>
      <c r="I166" s="199"/>
      <c r="J166" s="223"/>
      <c r="K166" s="214"/>
      <c r="L166" s="47" t="s">
        <v>9</v>
      </c>
      <c r="M166" s="48" t="s">
        <v>2</v>
      </c>
      <c r="N166" s="213"/>
      <c r="O166" s="193"/>
      <c r="P166" s="193"/>
      <c r="Q166" s="49">
        <v>9</v>
      </c>
      <c r="R166" s="48"/>
      <c r="S166" s="111"/>
      <c r="T166" s="50"/>
      <c r="U166" s="223"/>
      <c r="V166" s="214"/>
      <c r="W166" s="47" t="s">
        <v>9</v>
      </c>
      <c r="X166" s="48" t="s">
        <v>2</v>
      </c>
      <c r="Y166" s="241"/>
      <c r="Z166" s="13"/>
    </row>
    <row r="167" spans="1:26" ht="14.25" customHeight="1" x14ac:dyDescent="0.25">
      <c r="A167" s="188">
        <f t="shared" ref="A167" si="10">A158+1</f>
        <v>19</v>
      </c>
      <c r="B167" s="197"/>
      <c r="C167" s="197"/>
      <c r="D167" s="197"/>
      <c r="E167" s="197"/>
      <c r="F167" s="194"/>
      <c r="G167" s="197"/>
      <c r="H167" s="197"/>
      <c r="I167" s="197"/>
      <c r="J167" s="218" t="s">
        <v>10</v>
      </c>
      <c r="K167" s="221" t="s">
        <v>164</v>
      </c>
      <c r="L167" s="222"/>
      <c r="M167" s="43" t="s">
        <v>0</v>
      </c>
      <c r="N167" s="211" t="str">
        <f>IF(J167="Threat",IFERROR(VLOOKUP(M167&amp;MAX(VLOOKUP(M168,Definition!$C$28:$E$33,3,FALSE),VLOOKUP(M169,Definition!$D$28:$E$33,2,FALSE),VLOOKUP(M170,ADMIN!$G$2:$H$7,2,FALSE),VLOOKUP(M171,ADMIN!$G$2:$H$7,2,FALSE),VLOOKUP(M172,ADMIN!$G$2:$H$7,2,FALSE),VLOOKUP(M173,ADMIN!$G$2:$H$7,2,FALSE),VLOOKUP(M174,ADMIN!$G$2:$H$7,2,FALSE),VLOOKUP(M175,ADMIN!$G$2:$H$7,2,FALSE)),ADMIN!$A$1:$B$35,2,FALSE),"NIL"),IF(J167="Opportunity",IFERROR(VLOOKUP(M167&amp;MAX(VLOOKUP(M168,Definition!$C$28:$D$33,5,FALSE),VLOOKUP(M169,Definition!$D$28:$D$33,4,FALSE),VLOOKUP(M170,ADMIN!$G$2:$H$7,2,FALSE),VLOOKUP(M171,ADMIN!$G$2:$H$7,2,FALSE),VLOOKUP(M172,ADMIN!$G$2:$H$7,2,FALSE),VLOOKUP(M173,ADMIN!$G$2:$H$7,2,FALSE),VLOOKUP(M174,ADMIN!$G$2:$H$7,2,FALSE),VLOOKUP(M175,ADMIN!$G$2:$H$7,2,FALSE)),ADMIN!$A$1:$C$35,3,FALSE),"NIL"),"Nil"))</f>
        <v>NIL</v>
      </c>
      <c r="O167" s="191"/>
      <c r="P167" s="191"/>
      <c r="Q167" s="44">
        <v>1</v>
      </c>
      <c r="R167" s="45"/>
      <c r="S167" s="109"/>
      <c r="T167" s="46"/>
      <c r="U167" s="218" t="s">
        <v>11</v>
      </c>
      <c r="V167" s="237" t="s">
        <v>164</v>
      </c>
      <c r="W167" s="238"/>
      <c r="X167" s="43" t="s">
        <v>0</v>
      </c>
      <c r="Y167" s="239" t="str">
        <f>IF(U167="Threat",IFERROR(VLOOKUP(X167&amp;MAX(VLOOKUP(X168,Definition!$C$28:$E$33,3,FALSE),VLOOKUP(X169,Definition!$D$28:$E$33,2,FALSE),VLOOKUP(X170,ADMIN!$G$2:$H$7,2,FALSE),VLOOKUP(X171,ADMIN!$G$2:$H$7,2,FALSE),VLOOKUP(X172,ADMIN!$G$2:$H$7,2,FALSE),VLOOKUP(X173,ADMIN!$G$2:$H$7,2,FALSE),VLOOKUP(X174,ADMIN!$G$2:$H$7,2,FALSE),VLOOKUP(X175,ADMIN!$G$2:$H$7,2,FALSE)),$A$1:$B$1,2,FALSE),"NIL"),IF(U167="Opportunity",IFERROR(VLOOKUP(X167&amp;MAX(VLOOKUP(X168,ADMIN!$D$2:$H$7,5,FALSE),VLOOKUP(X169,ADMIN!$E$2:$H$7,4,FALSE),VLOOKUP(X170,ADMIN!$G$2:$H$7,2,FALSE),VLOOKUP(X171,ADMIN!$G$2:$H$7,2,FALSE),VLOOKUP(X172,ADMIN!$G$2:$H$7,2,FALSE),VLOOKUP(X173,ADMIN!$G$2:$H$7,2,FALSE),VLOOKUP(X174,ADMIN!$G$2:$H$7,2,FALSE),VLOOKUP(X175,ADMIN!$G$2:$H$7,2,FALSE)),$A$1:$C$1,3,FALSE),"NIL"),"Nil"))</f>
        <v>NIL</v>
      </c>
      <c r="Z167" s="13"/>
    </row>
    <row r="168" spans="1:26" ht="14.25" customHeight="1" x14ac:dyDescent="0.25">
      <c r="A168" s="189"/>
      <c r="B168" s="198"/>
      <c r="C168" s="198"/>
      <c r="D168" s="198"/>
      <c r="E168" s="198"/>
      <c r="F168" s="195"/>
      <c r="G168" s="198"/>
      <c r="H168" s="198"/>
      <c r="I168" s="198"/>
      <c r="J168" s="219"/>
      <c r="K168" s="209" t="s">
        <v>158</v>
      </c>
      <c r="L168" s="9" t="s">
        <v>1</v>
      </c>
      <c r="M168" s="7" t="s">
        <v>2</v>
      </c>
      <c r="N168" s="212"/>
      <c r="O168" s="192"/>
      <c r="P168" s="192"/>
      <c r="Q168" s="36">
        <v>2</v>
      </c>
      <c r="R168" s="7"/>
      <c r="S168" s="110"/>
      <c r="T168" s="8"/>
      <c r="U168" s="219"/>
      <c r="V168" s="209" t="s">
        <v>158</v>
      </c>
      <c r="W168" s="9" t="s">
        <v>1</v>
      </c>
      <c r="X168" s="7" t="s">
        <v>2</v>
      </c>
      <c r="Y168" s="240"/>
      <c r="Z168" s="13"/>
    </row>
    <row r="169" spans="1:26" ht="14.25" customHeight="1" x14ac:dyDescent="0.25">
      <c r="A169" s="189"/>
      <c r="B169" s="198"/>
      <c r="C169" s="198"/>
      <c r="D169" s="198"/>
      <c r="E169" s="198"/>
      <c r="F169" s="195"/>
      <c r="G169" s="198"/>
      <c r="H169" s="198"/>
      <c r="I169" s="198"/>
      <c r="J169" s="219"/>
      <c r="K169" s="209"/>
      <c r="L169" s="9" t="s">
        <v>3</v>
      </c>
      <c r="M169" s="7" t="s">
        <v>2</v>
      </c>
      <c r="N169" s="212"/>
      <c r="O169" s="192"/>
      <c r="P169" s="192"/>
      <c r="Q169" s="36">
        <v>3</v>
      </c>
      <c r="R169" s="7"/>
      <c r="S169" s="110"/>
      <c r="T169" s="8"/>
      <c r="U169" s="219"/>
      <c r="V169" s="209"/>
      <c r="W169" s="9" t="s">
        <v>3</v>
      </c>
      <c r="X169" s="7" t="s">
        <v>2</v>
      </c>
      <c r="Y169" s="240"/>
      <c r="Z169" s="13"/>
    </row>
    <row r="170" spans="1:26" ht="14.25" customHeight="1" x14ac:dyDescent="0.25">
      <c r="A170" s="189"/>
      <c r="B170" s="198"/>
      <c r="C170" s="198"/>
      <c r="D170" s="198"/>
      <c r="E170" s="198"/>
      <c r="F170" s="195"/>
      <c r="G170" s="198"/>
      <c r="H170" s="198"/>
      <c r="I170" s="198"/>
      <c r="J170" s="219"/>
      <c r="K170" s="209"/>
      <c r="L170" s="9" t="s">
        <v>4</v>
      </c>
      <c r="M170" s="7" t="s">
        <v>2</v>
      </c>
      <c r="N170" s="212"/>
      <c r="O170" s="192"/>
      <c r="P170" s="192"/>
      <c r="Q170" s="36">
        <v>4</v>
      </c>
      <c r="R170" s="7"/>
      <c r="S170" s="110"/>
      <c r="T170" s="8"/>
      <c r="U170" s="219"/>
      <c r="V170" s="209"/>
      <c r="W170" s="9" t="s">
        <v>4</v>
      </c>
      <c r="X170" s="7" t="s">
        <v>2</v>
      </c>
      <c r="Y170" s="240"/>
      <c r="Z170" s="13"/>
    </row>
    <row r="171" spans="1:26" ht="14.25" customHeight="1" x14ac:dyDescent="0.25">
      <c r="A171" s="189"/>
      <c r="B171" s="198"/>
      <c r="C171" s="198"/>
      <c r="D171" s="198"/>
      <c r="E171" s="198"/>
      <c r="F171" s="195"/>
      <c r="G171" s="198"/>
      <c r="H171" s="198"/>
      <c r="I171" s="198"/>
      <c r="J171" s="219"/>
      <c r="K171" s="209"/>
      <c r="L171" s="9" t="s">
        <v>5</v>
      </c>
      <c r="M171" s="7" t="s">
        <v>2</v>
      </c>
      <c r="N171" s="212"/>
      <c r="O171" s="192"/>
      <c r="P171" s="192"/>
      <c r="Q171" s="36">
        <v>5</v>
      </c>
      <c r="R171" s="7"/>
      <c r="S171" s="110"/>
      <c r="T171" s="8"/>
      <c r="U171" s="219"/>
      <c r="V171" s="209"/>
      <c r="W171" s="9" t="s">
        <v>5</v>
      </c>
      <c r="X171" s="7" t="s">
        <v>2</v>
      </c>
      <c r="Y171" s="240"/>
      <c r="Z171" s="13"/>
    </row>
    <row r="172" spans="1:26" ht="14.25" customHeight="1" x14ac:dyDescent="0.25">
      <c r="A172" s="189"/>
      <c r="B172" s="198"/>
      <c r="C172" s="198"/>
      <c r="D172" s="198"/>
      <c r="E172" s="198"/>
      <c r="F172" s="195"/>
      <c r="G172" s="198"/>
      <c r="H172" s="198"/>
      <c r="I172" s="198"/>
      <c r="J172" s="219"/>
      <c r="K172" s="209"/>
      <c r="L172" s="9" t="s">
        <v>6</v>
      </c>
      <c r="M172" s="7" t="s">
        <v>2</v>
      </c>
      <c r="N172" s="212"/>
      <c r="O172" s="192"/>
      <c r="P172" s="192"/>
      <c r="Q172" s="36">
        <v>6</v>
      </c>
      <c r="R172" s="7"/>
      <c r="S172" s="110"/>
      <c r="T172" s="8"/>
      <c r="U172" s="219"/>
      <c r="V172" s="209"/>
      <c r="W172" s="9" t="s">
        <v>6</v>
      </c>
      <c r="X172" s="7" t="s">
        <v>2</v>
      </c>
      <c r="Y172" s="240"/>
      <c r="Z172" s="13"/>
    </row>
    <row r="173" spans="1:26" ht="14.25" customHeight="1" x14ac:dyDescent="0.25">
      <c r="A173" s="189"/>
      <c r="B173" s="198"/>
      <c r="C173" s="198"/>
      <c r="D173" s="198"/>
      <c r="E173" s="198"/>
      <c r="F173" s="195"/>
      <c r="G173" s="198"/>
      <c r="H173" s="198"/>
      <c r="I173" s="198"/>
      <c r="J173" s="219"/>
      <c r="K173" s="209"/>
      <c r="L173" s="9" t="s">
        <v>7</v>
      </c>
      <c r="M173" s="7" t="s">
        <v>2</v>
      </c>
      <c r="N173" s="212"/>
      <c r="O173" s="192"/>
      <c r="P173" s="192"/>
      <c r="Q173" s="36">
        <v>7</v>
      </c>
      <c r="R173" s="7"/>
      <c r="S173" s="110"/>
      <c r="T173" s="8"/>
      <c r="U173" s="219"/>
      <c r="V173" s="209"/>
      <c r="W173" s="9" t="s">
        <v>7</v>
      </c>
      <c r="X173" s="7" t="s">
        <v>2</v>
      </c>
      <c r="Y173" s="240"/>
      <c r="Z173" s="13"/>
    </row>
    <row r="174" spans="1:26" ht="14.25" customHeight="1" x14ac:dyDescent="0.25">
      <c r="A174" s="189"/>
      <c r="B174" s="198"/>
      <c r="C174" s="198"/>
      <c r="D174" s="198"/>
      <c r="E174" s="198"/>
      <c r="F174" s="195"/>
      <c r="G174" s="198"/>
      <c r="H174" s="198"/>
      <c r="I174" s="198"/>
      <c r="J174" s="219"/>
      <c r="K174" s="209"/>
      <c r="L174" s="9" t="s">
        <v>8</v>
      </c>
      <c r="M174" s="7" t="s">
        <v>2</v>
      </c>
      <c r="N174" s="212"/>
      <c r="O174" s="192"/>
      <c r="P174" s="192"/>
      <c r="Q174" s="36">
        <v>8</v>
      </c>
      <c r="R174" s="7"/>
      <c r="S174" s="110"/>
      <c r="T174" s="8"/>
      <c r="U174" s="219"/>
      <c r="V174" s="209"/>
      <c r="W174" s="9" t="s">
        <v>8</v>
      </c>
      <c r="X174" s="7" t="s">
        <v>2</v>
      </c>
      <c r="Y174" s="240"/>
      <c r="Z174" s="13"/>
    </row>
    <row r="175" spans="1:26" ht="15" customHeight="1" thickBot="1" x14ac:dyDescent="0.3">
      <c r="A175" s="190"/>
      <c r="B175" s="199"/>
      <c r="C175" s="199"/>
      <c r="D175" s="199"/>
      <c r="E175" s="199"/>
      <c r="F175" s="196"/>
      <c r="G175" s="199"/>
      <c r="H175" s="199"/>
      <c r="I175" s="199"/>
      <c r="J175" s="223"/>
      <c r="K175" s="214"/>
      <c r="L175" s="47" t="s">
        <v>9</v>
      </c>
      <c r="M175" s="48" t="s">
        <v>2</v>
      </c>
      <c r="N175" s="213"/>
      <c r="O175" s="193"/>
      <c r="P175" s="193"/>
      <c r="Q175" s="49">
        <v>9</v>
      </c>
      <c r="R175" s="48"/>
      <c r="S175" s="111"/>
      <c r="T175" s="50"/>
      <c r="U175" s="223"/>
      <c r="V175" s="214"/>
      <c r="W175" s="47" t="s">
        <v>9</v>
      </c>
      <c r="X175" s="48" t="s">
        <v>2</v>
      </c>
      <c r="Y175" s="241"/>
      <c r="Z175" s="13"/>
    </row>
    <row r="176" spans="1:26" ht="14.25" customHeight="1" x14ac:dyDescent="0.25">
      <c r="A176" s="188">
        <f t="shared" ref="A176" si="11">A167+1</f>
        <v>20</v>
      </c>
      <c r="B176" s="197"/>
      <c r="C176" s="197"/>
      <c r="D176" s="197"/>
      <c r="E176" s="197"/>
      <c r="F176" s="194"/>
      <c r="G176" s="197"/>
      <c r="H176" s="197"/>
      <c r="I176" s="197"/>
      <c r="J176" s="218" t="s">
        <v>10</v>
      </c>
      <c r="K176" s="221" t="s">
        <v>164</v>
      </c>
      <c r="L176" s="222"/>
      <c r="M176" s="43" t="s">
        <v>0</v>
      </c>
      <c r="N176" s="211" t="str">
        <f>IF(J176="Threat",IFERROR(VLOOKUP(M176&amp;MAX(VLOOKUP(M177,Definition!$C$28:$E$33,3,FALSE),VLOOKUP(M178,Definition!$D$28:$E$33,2,FALSE),VLOOKUP(M179,ADMIN!$G$2:$H$7,2,FALSE),VLOOKUP(M180,ADMIN!$G$2:$H$7,2,FALSE),VLOOKUP(M181,ADMIN!$G$2:$H$7,2,FALSE),VLOOKUP(M182,ADMIN!$G$2:$H$7,2,FALSE),VLOOKUP(M183,ADMIN!$G$2:$H$7,2,FALSE),VLOOKUP(M184,ADMIN!$G$2:$H$7,2,FALSE)),ADMIN!$A$1:$B$35,2,FALSE),"NIL"),IF(J176="Opportunity",IFERROR(VLOOKUP(M176&amp;MAX(VLOOKUP(M177,Definition!$C$28:$D$33,5,FALSE),VLOOKUP(M178,Definition!$D$28:$D$33,4,FALSE),VLOOKUP(M179,ADMIN!$G$2:$H$7,2,FALSE),VLOOKUP(M180,ADMIN!$G$2:$H$7,2,FALSE),VLOOKUP(M181,ADMIN!$G$2:$H$7,2,FALSE),VLOOKUP(M182,ADMIN!$G$2:$H$7,2,FALSE),VLOOKUP(M183,ADMIN!$G$2:$H$7,2,FALSE),VLOOKUP(M184,ADMIN!$G$2:$H$7,2,FALSE)),ADMIN!$A$1:$C$35,3,FALSE),"NIL"),"Nil"))</f>
        <v>NIL</v>
      </c>
      <c r="O176" s="191"/>
      <c r="P176" s="191"/>
      <c r="Q176" s="44">
        <v>1</v>
      </c>
      <c r="R176" s="45"/>
      <c r="S176" s="109"/>
      <c r="T176" s="46"/>
      <c r="U176" s="218" t="s">
        <v>11</v>
      </c>
      <c r="V176" s="237" t="s">
        <v>164</v>
      </c>
      <c r="W176" s="238"/>
      <c r="X176" s="43" t="s">
        <v>0</v>
      </c>
      <c r="Y176" s="239" t="str">
        <f>IF(U176="Threat",IFERROR(VLOOKUP(X176&amp;MAX(VLOOKUP(X177,Definition!$C$28:$E$33,3,FALSE),VLOOKUP(X178,Definition!$D$28:$E$33,2,FALSE),VLOOKUP(X179,ADMIN!$G$2:$H$7,2,FALSE),VLOOKUP(X180,ADMIN!$G$2:$H$7,2,FALSE),VLOOKUP(X181,ADMIN!$G$2:$H$7,2,FALSE),VLOOKUP(X182,ADMIN!$G$2:$H$7,2,FALSE),VLOOKUP(X183,ADMIN!$G$2:$H$7,2,FALSE),VLOOKUP(X184,ADMIN!$G$2:$H$7,2,FALSE)),$A$1:$B$1,2,FALSE),"NIL"),IF(U176="Opportunity",IFERROR(VLOOKUP(X176&amp;MAX(VLOOKUP(X177,ADMIN!$D$2:$H$7,5,FALSE),VLOOKUP(X178,ADMIN!$E$2:$H$7,4,FALSE),VLOOKUP(X179,ADMIN!$G$2:$H$7,2,FALSE),VLOOKUP(X180,ADMIN!$G$2:$H$7,2,FALSE),VLOOKUP(X181,ADMIN!$G$2:$H$7,2,FALSE),VLOOKUP(X182,ADMIN!$G$2:$H$7,2,FALSE),VLOOKUP(X183,ADMIN!$G$2:$H$7,2,FALSE),VLOOKUP(X184,ADMIN!$G$2:$H$7,2,FALSE)),$A$1:$C$1,3,FALSE),"NIL"),"Nil"))</f>
        <v>NIL</v>
      </c>
      <c r="Z176" s="13"/>
    </row>
    <row r="177" spans="1:26" ht="14.25" customHeight="1" x14ac:dyDescent="0.25">
      <c r="A177" s="189"/>
      <c r="B177" s="198"/>
      <c r="C177" s="198"/>
      <c r="D177" s="198"/>
      <c r="E177" s="198"/>
      <c r="F177" s="195"/>
      <c r="G177" s="198"/>
      <c r="H177" s="198"/>
      <c r="I177" s="198"/>
      <c r="J177" s="219"/>
      <c r="K177" s="209" t="s">
        <v>158</v>
      </c>
      <c r="L177" s="9" t="s">
        <v>1</v>
      </c>
      <c r="M177" s="7" t="s">
        <v>2</v>
      </c>
      <c r="N177" s="212"/>
      <c r="O177" s="192"/>
      <c r="P177" s="192"/>
      <c r="Q177" s="36">
        <v>2</v>
      </c>
      <c r="R177" s="7"/>
      <c r="S177" s="110"/>
      <c r="T177" s="8"/>
      <c r="U177" s="219"/>
      <c r="V177" s="209" t="s">
        <v>158</v>
      </c>
      <c r="W177" s="9" t="s">
        <v>1</v>
      </c>
      <c r="X177" s="7" t="s">
        <v>2</v>
      </c>
      <c r="Y177" s="240"/>
      <c r="Z177" s="13"/>
    </row>
    <row r="178" spans="1:26" ht="14.25" customHeight="1" x14ac:dyDescent="0.25">
      <c r="A178" s="189"/>
      <c r="B178" s="198"/>
      <c r="C178" s="198"/>
      <c r="D178" s="198"/>
      <c r="E178" s="198"/>
      <c r="F178" s="195"/>
      <c r="G178" s="198"/>
      <c r="H178" s="198"/>
      <c r="I178" s="198"/>
      <c r="J178" s="219"/>
      <c r="K178" s="209"/>
      <c r="L178" s="9" t="s">
        <v>3</v>
      </c>
      <c r="M178" s="7" t="s">
        <v>2</v>
      </c>
      <c r="N178" s="212"/>
      <c r="O178" s="192"/>
      <c r="P178" s="192"/>
      <c r="Q178" s="36">
        <v>3</v>
      </c>
      <c r="R178" s="7"/>
      <c r="S178" s="110"/>
      <c r="T178" s="8"/>
      <c r="U178" s="219"/>
      <c r="V178" s="209"/>
      <c r="W178" s="9" t="s">
        <v>3</v>
      </c>
      <c r="X178" s="7" t="s">
        <v>2</v>
      </c>
      <c r="Y178" s="240"/>
      <c r="Z178" s="13"/>
    </row>
    <row r="179" spans="1:26" ht="14.25" customHeight="1" x14ac:dyDescent="0.25">
      <c r="A179" s="189"/>
      <c r="B179" s="198"/>
      <c r="C179" s="198"/>
      <c r="D179" s="198"/>
      <c r="E179" s="198"/>
      <c r="F179" s="195"/>
      <c r="G179" s="198"/>
      <c r="H179" s="198"/>
      <c r="I179" s="198"/>
      <c r="J179" s="219"/>
      <c r="K179" s="209"/>
      <c r="L179" s="9" t="s">
        <v>4</v>
      </c>
      <c r="M179" s="7" t="s">
        <v>2</v>
      </c>
      <c r="N179" s="212"/>
      <c r="O179" s="192"/>
      <c r="P179" s="192"/>
      <c r="Q179" s="36">
        <v>4</v>
      </c>
      <c r="R179" s="7"/>
      <c r="S179" s="110"/>
      <c r="T179" s="8"/>
      <c r="U179" s="219"/>
      <c r="V179" s="209"/>
      <c r="W179" s="9" t="s">
        <v>4</v>
      </c>
      <c r="X179" s="7" t="s">
        <v>2</v>
      </c>
      <c r="Y179" s="240"/>
      <c r="Z179" s="13"/>
    </row>
    <row r="180" spans="1:26" ht="14.25" customHeight="1" x14ac:dyDescent="0.25">
      <c r="A180" s="189"/>
      <c r="B180" s="198"/>
      <c r="C180" s="198"/>
      <c r="D180" s="198"/>
      <c r="E180" s="198"/>
      <c r="F180" s="195"/>
      <c r="G180" s="198"/>
      <c r="H180" s="198"/>
      <c r="I180" s="198"/>
      <c r="J180" s="219"/>
      <c r="K180" s="209"/>
      <c r="L180" s="9" t="s">
        <v>5</v>
      </c>
      <c r="M180" s="7" t="s">
        <v>2</v>
      </c>
      <c r="N180" s="212"/>
      <c r="O180" s="192"/>
      <c r="P180" s="192"/>
      <c r="Q180" s="36">
        <v>5</v>
      </c>
      <c r="R180" s="7"/>
      <c r="S180" s="110"/>
      <c r="T180" s="8"/>
      <c r="U180" s="219"/>
      <c r="V180" s="209"/>
      <c r="W180" s="9" t="s">
        <v>5</v>
      </c>
      <c r="X180" s="7" t="s">
        <v>2</v>
      </c>
      <c r="Y180" s="240"/>
      <c r="Z180" s="13"/>
    </row>
    <row r="181" spans="1:26" ht="14.25" customHeight="1" x14ac:dyDescent="0.25">
      <c r="A181" s="189"/>
      <c r="B181" s="198"/>
      <c r="C181" s="198"/>
      <c r="D181" s="198"/>
      <c r="E181" s="198"/>
      <c r="F181" s="195"/>
      <c r="G181" s="198"/>
      <c r="H181" s="198"/>
      <c r="I181" s="198"/>
      <c r="J181" s="219"/>
      <c r="K181" s="209"/>
      <c r="L181" s="9" t="s">
        <v>6</v>
      </c>
      <c r="M181" s="7" t="s">
        <v>2</v>
      </c>
      <c r="N181" s="212"/>
      <c r="O181" s="192"/>
      <c r="P181" s="192"/>
      <c r="Q181" s="36">
        <v>6</v>
      </c>
      <c r="R181" s="7"/>
      <c r="S181" s="110"/>
      <c r="T181" s="8"/>
      <c r="U181" s="219"/>
      <c r="V181" s="209"/>
      <c r="W181" s="9" t="s">
        <v>6</v>
      </c>
      <c r="X181" s="7" t="s">
        <v>2</v>
      </c>
      <c r="Y181" s="240"/>
      <c r="Z181" s="13"/>
    </row>
    <row r="182" spans="1:26" ht="14.25" customHeight="1" x14ac:dyDescent="0.25">
      <c r="A182" s="189"/>
      <c r="B182" s="198"/>
      <c r="C182" s="198"/>
      <c r="D182" s="198"/>
      <c r="E182" s="198"/>
      <c r="F182" s="195"/>
      <c r="G182" s="198"/>
      <c r="H182" s="198"/>
      <c r="I182" s="198"/>
      <c r="J182" s="219"/>
      <c r="K182" s="209"/>
      <c r="L182" s="9" t="s">
        <v>7</v>
      </c>
      <c r="M182" s="7" t="s">
        <v>2</v>
      </c>
      <c r="N182" s="212"/>
      <c r="O182" s="192"/>
      <c r="P182" s="192"/>
      <c r="Q182" s="36">
        <v>7</v>
      </c>
      <c r="R182" s="7"/>
      <c r="S182" s="110"/>
      <c r="T182" s="8"/>
      <c r="U182" s="219"/>
      <c r="V182" s="209"/>
      <c r="W182" s="9" t="s">
        <v>7</v>
      </c>
      <c r="X182" s="7" t="s">
        <v>2</v>
      </c>
      <c r="Y182" s="240"/>
      <c r="Z182" s="13"/>
    </row>
    <row r="183" spans="1:26" ht="14.25" customHeight="1" x14ac:dyDescent="0.25">
      <c r="A183" s="189"/>
      <c r="B183" s="198"/>
      <c r="C183" s="198"/>
      <c r="D183" s="198"/>
      <c r="E183" s="198"/>
      <c r="F183" s="195"/>
      <c r="G183" s="198"/>
      <c r="H183" s="198"/>
      <c r="I183" s="198"/>
      <c r="J183" s="219"/>
      <c r="K183" s="209"/>
      <c r="L183" s="9" t="s">
        <v>8</v>
      </c>
      <c r="M183" s="7" t="s">
        <v>2</v>
      </c>
      <c r="N183" s="212"/>
      <c r="O183" s="192"/>
      <c r="P183" s="192"/>
      <c r="Q183" s="36">
        <v>8</v>
      </c>
      <c r="R183" s="7"/>
      <c r="S183" s="110"/>
      <c r="T183" s="8"/>
      <c r="U183" s="219"/>
      <c r="V183" s="209"/>
      <c r="W183" s="9" t="s">
        <v>8</v>
      </c>
      <c r="X183" s="7" t="s">
        <v>2</v>
      </c>
      <c r="Y183" s="240"/>
      <c r="Z183" s="13"/>
    </row>
    <row r="184" spans="1:26" ht="15" customHeight="1" thickBot="1" x14ac:dyDescent="0.3">
      <c r="A184" s="190"/>
      <c r="B184" s="199"/>
      <c r="C184" s="199"/>
      <c r="D184" s="199"/>
      <c r="E184" s="199"/>
      <c r="F184" s="196"/>
      <c r="G184" s="199"/>
      <c r="H184" s="199"/>
      <c r="I184" s="199"/>
      <c r="J184" s="223"/>
      <c r="K184" s="214"/>
      <c r="L184" s="47" t="s">
        <v>9</v>
      </c>
      <c r="M184" s="48" t="s">
        <v>2</v>
      </c>
      <c r="N184" s="213"/>
      <c r="O184" s="193"/>
      <c r="P184" s="193"/>
      <c r="Q184" s="49">
        <v>9</v>
      </c>
      <c r="R184" s="48"/>
      <c r="S184" s="111"/>
      <c r="T184" s="50"/>
      <c r="U184" s="223"/>
      <c r="V184" s="214"/>
      <c r="W184" s="47" t="s">
        <v>9</v>
      </c>
      <c r="X184" s="48" t="s">
        <v>2</v>
      </c>
      <c r="Y184" s="241"/>
      <c r="Z184" s="13"/>
    </row>
    <row r="185" spans="1:26" ht="14.25" customHeight="1" x14ac:dyDescent="0.25">
      <c r="A185" s="188">
        <f t="shared" ref="A185" si="12">A176+1</f>
        <v>21</v>
      </c>
      <c r="B185" s="197"/>
      <c r="C185" s="197"/>
      <c r="D185" s="197"/>
      <c r="E185" s="197"/>
      <c r="F185" s="194"/>
      <c r="G185" s="197"/>
      <c r="H185" s="197"/>
      <c r="I185" s="197"/>
      <c r="J185" s="218" t="s">
        <v>10</v>
      </c>
      <c r="K185" s="221" t="s">
        <v>164</v>
      </c>
      <c r="L185" s="222"/>
      <c r="M185" s="43" t="s">
        <v>0</v>
      </c>
      <c r="N185" s="211" t="str">
        <f>IF(J185="Threat",IFERROR(VLOOKUP(M185&amp;MAX(VLOOKUP(M186,Definition!$C$28:$E$33,3,FALSE),VLOOKUP(M187,Definition!$D$28:$E$33,2,FALSE),VLOOKUP(M188,ADMIN!$G$2:$H$7,2,FALSE),VLOOKUP(M189,ADMIN!$G$2:$H$7,2,FALSE),VLOOKUP(M190,ADMIN!$G$2:$H$7,2,FALSE),VLOOKUP(M191,ADMIN!$G$2:$H$7,2,FALSE),VLOOKUP(M192,ADMIN!$G$2:$H$7,2,FALSE),VLOOKUP(M193,ADMIN!$G$2:$H$7,2,FALSE)),ADMIN!$A$1:$B$35,2,FALSE),"NIL"),IF(J185="Opportunity",IFERROR(VLOOKUP(M185&amp;MAX(VLOOKUP(M186,Definition!$C$28:$D$33,5,FALSE),VLOOKUP(M187,Definition!$D$28:$D$33,4,FALSE),VLOOKUP(M188,ADMIN!$G$2:$H$7,2,FALSE),VLOOKUP(M189,ADMIN!$G$2:$H$7,2,FALSE),VLOOKUP(M190,ADMIN!$G$2:$H$7,2,FALSE),VLOOKUP(M191,ADMIN!$G$2:$H$7,2,FALSE),VLOOKUP(M192,ADMIN!$G$2:$H$7,2,FALSE),VLOOKUP(M193,ADMIN!$G$2:$H$7,2,FALSE)),ADMIN!$A$1:$C$35,3,FALSE),"NIL"),"Nil"))</f>
        <v>NIL</v>
      </c>
      <c r="O185" s="191"/>
      <c r="P185" s="191"/>
      <c r="Q185" s="44">
        <v>1</v>
      </c>
      <c r="R185" s="45"/>
      <c r="S185" s="109"/>
      <c r="T185" s="46"/>
      <c r="U185" s="218" t="s">
        <v>11</v>
      </c>
      <c r="V185" s="237" t="s">
        <v>164</v>
      </c>
      <c r="W185" s="238"/>
      <c r="X185" s="43" t="s">
        <v>0</v>
      </c>
      <c r="Y185" s="239" t="str">
        <f>IF(U185="Threat",IFERROR(VLOOKUP(X185&amp;MAX(VLOOKUP(X186,Definition!$C$28:$E$33,3,FALSE),VLOOKUP(X187,Definition!$D$28:$E$33,2,FALSE),VLOOKUP(X188,ADMIN!$G$2:$H$7,2,FALSE),VLOOKUP(X189,ADMIN!$G$2:$H$7,2,FALSE),VLOOKUP(X190,ADMIN!$G$2:$H$7,2,FALSE),VLOOKUP(X191,ADMIN!$G$2:$H$7,2,FALSE),VLOOKUP(X192,ADMIN!$G$2:$H$7,2,FALSE),VLOOKUP(X193,ADMIN!$G$2:$H$7,2,FALSE)),$A$1:$B$1,2,FALSE),"NIL"),IF(U185="Opportunity",IFERROR(VLOOKUP(X185&amp;MAX(VLOOKUP(X186,ADMIN!$D$2:$H$7,5,FALSE),VLOOKUP(X187,ADMIN!$E$2:$H$7,4,FALSE),VLOOKUP(X188,ADMIN!$G$2:$H$7,2,FALSE),VLOOKUP(X189,ADMIN!$G$2:$H$7,2,FALSE),VLOOKUP(X190,ADMIN!$G$2:$H$7,2,FALSE),VLOOKUP(X191,ADMIN!$G$2:$H$7,2,FALSE),VLOOKUP(X192,ADMIN!$G$2:$H$7,2,FALSE),VLOOKUP(X193,ADMIN!$G$2:$H$7,2,FALSE)),$A$1:$C$1,3,FALSE),"NIL"),"Nil"))</f>
        <v>NIL</v>
      </c>
      <c r="Z185" s="13"/>
    </row>
    <row r="186" spans="1:26" ht="14.25" customHeight="1" x14ac:dyDescent="0.25">
      <c r="A186" s="189"/>
      <c r="B186" s="198"/>
      <c r="C186" s="198"/>
      <c r="D186" s="198"/>
      <c r="E186" s="198"/>
      <c r="F186" s="195"/>
      <c r="G186" s="198"/>
      <c r="H186" s="198"/>
      <c r="I186" s="198"/>
      <c r="J186" s="219"/>
      <c r="K186" s="209" t="s">
        <v>158</v>
      </c>
      <c r="L186" s="9" t="s">
        <v>1</v>
      </c>
      <c r="M186" s="7" t="s">
        <v>2</v>
      </c>
      <c r="N186" s="212"/>
      <c r="O186" s="192"/>
      <c r="P186" s="192"/>
      <c r="Q186" s="36">
        <v>2</v>
      </c>
      <c r="R186" s="7"/>
      <c r="S186" s="110"/>
      <c r="T186" s="8"/>
      <c r="U186" s="219"/>
      <c r="V186" s="209" t="s">
        <v>158</v>
      </c>
      <c r="W186" s="9" t="s">
        <v>1</v>
      </c>
      <c r="X186" s="7" t="s">
        <v>2</v>
      </c>
      <c r="Y186" s="240"/>
      <c r="Z186" s="13"/>
    </row>
    <row r="187" spans="1:26" ht="14.25" customHeight="1" x14ac:dyDescent="0.25">
      <c r="A187" s="189"/>
      <c r="B187" s="198"/>
      <c r="C187" s="198"/>
      <c r="D187" s="198"/>
      <c r="E187" s="198"/>
      <c r="F187" s="195"/>
      <c r="G187" s="198"/>
      <c r="H187" s="198"/>
      <c r="I187" s="198"/>
      <c r="J187" s="219"/>
      <c r="K187" s="209"/>
      <c r="L187" s="9" t="s">
        <v>3</v>
      </c>
      <c r="M187" s="7" t="s">
        <v>2</v>
      </c>
      <c r="N187" s="212"/>
      <c r="O187" s="192"/>
      <c r="P187" s="192"/>
      <c r="Q187" s="36">
        <v>3</v>
      </c>
      <c r="R187" s="7"/>
      <c r="S187" s="110"/>
      <c r="T187" s="8"/>
      <c r="U187" s="219"/>
      <c r="V187" s="209"/>
      <c r="W187" s="9" t="s">
        <v>3</v>
      </c>
      <c r="X187" s="7" t="s">
        <v>2</v>
      </c>
      <c r="Y187" s="240"/>
      <c r="Z187" s="13"/>
    </row>
    <row r="188" spans="1:26" ht="14.25" customHeight="1" x14ac:dyDescent="0.25">
      <c r="A188" s="189"/>
      <c r="B188" s="198"/>
      <c r="C188" s="198"/>
      <c r="D188" s="198"/>
      <c r="E188" s="198"/>
      <c r="F188" s="195"/>
      <c r="G188" s="198"/>
      <c r="H188" s="198"/>
      <c r="I188" s="198"/>
      <c r="J188" s="219"/>
      <c r="K188" s="209"/>
      <c r="L188" s="9" t="s">
        <v>4</v>
      </c>
      <c r="M188" s="7" t="s">
        <v>2</v>
      </c>
      <c r="N188" s="212"/>
      <c r="O188" s="192"/>
      <c r="P188" s="192"/>
      <c r="Q188" s="36">
        <v>4</v>
      </c>
      <c r="R188" s="7"/>
      <c r="S188" s="110"/>
      <c r="T188" s="8"/>
      <c r="U188" s="219"/>
      <c r="V188" s="209"/>
      <c r="W188" s="9" t="s">
        <v>4</v>
      </c>
      <c r="X188" s="7" t="s">
        <v>2</v>
      </c>
      <c r="Y188" s="240"/>
      <c r="Z188" s="13"/>
    </row>
    <row r="189" spans="1:26" ht="14.25" customHeight="1" x14ac:dyDescent="0.25">
      <c r="A189" s="189"/>
      <c r="B189" s="198"/>
      <c r="C189" s="198"/>
      <c r="D189" s="198"/>
      <c r="E189" s="198"/>
      <c r="F189" s="195"/>
      <c r="G189" s="198"/>
      <c r="H189" s="198"/>
      <c r="I189" s="198"/>
      <c r="J189" s="219"/>
      <c r="K189" s="209"/>
      <c r="L189" s="9" t="s">
        <v>5</v>
      </c>
      <c r="M189" s="7" t="s">
        <v>2</v>
      </c>
      <c r="N189" s="212"/>
      <c r="O189" s="192"/>
      <c r="P189" s="192"/>
      <c r="Q189" s="36">
        <v>5</v>
      </c>
      <c r="R189" s="7"/>
      <c r="S189" s="110"/>
      <c r="T189" s="8"/>
      <c r="U189" s="219"/>
      <c r="V189" s="209"/>
      <c r="W189" s="9" t="s">
        <v>5</v>
      </c>
      <c r="X189" s="7" t="s">
        <v>2</v>
      </c>
      <c r="Y189" s="240"/>
      <c r="Z189" s="13"/>
    </row>
    <row r="190" spans="1:26" ht="14.25" customHeight="1" x14ac:dyDescent="0.25">
      <c r="A190" s="189"/>
      <c r="B190" s="198"/>
      <c r="C190" s="198"/>
      <c r="D190" s="198"/>
      <c r="E190" s="198"/>
      <c r="F190" s="195"/>
      <c r="G190" s="198"/>
      <c r="H190" s="198"/>
      <c r="I190" s="198"/>
      <c r="J190" s="219"/>
      <c r="K190" s="209"/>
      <c r="L190" s="9" t="s">
        <v>6</v>
      </c>
      <c r="M190" s="7" t="s">
        <v>2</v>
      </c>
      <c r="N190" s="212"/>
      <c r="O190" s="192"/>
      <c r="P190" s="192"/>
      <c r="Q190" s="36">
        <v>6</v>
      </c>
      <c r="R190" s="7"/>
      <c r="S190" s="110"/>
      <c r="T190" s="8"/>
      <c r="U190" s="219"/>
      <c r="V190" s="209"/>
      <c r="W190" s="9" t="s">
        <v>6</v>
      </c>
      <c r="X190" s="7" t="s">
        <v>2</v>
      </c>
      <c r="Y190" s="240"/>
      <c r="Z190" s="13"/>
    </row>
    <row r="191" spans="1:26" ht="14.25" customHeight="1" x14ac:dyDescent="0.25">
      <c r="A191" s="189"/>
      <c r="B191" s="198"/>
      <c r="C191" s="198"/>
      <c r="D191" s="198"/>
      <c r="E191" s="198"/>
      <c r="F191" s="195"/>
      <c r="G191" s="198"/>
      <c r="H191" s="198"/>
      <c r="I191" s="198"/>
      <c r="J191" s="219"/>
      <c r="K191" s="209"/>
      <c r="L191" s="9" t="s">
        <v>7</v>
      </c>
      <c r="M191" s="7" t="s">
        <v>2</v>
      </c>
      <c r="N191" s="212"/>
      <c r="O191" s="192"/>
      <c r="P191" s="192"/>
      <c r="Q191" s="36">
        <v>7</v>
      </c>
      <c r="R191" s="7"/>
      <c r="S191" s="110"/>
      <c r="T191" s="8"/>
      <c r="U191" s="219"/>
      <c r="V191" s="209"/>
      <c r="W191" s="9" t="s">
        <v>7</v>
      </c>
      <c r="X191" s="7" t="s">
        <v>2</v>
      </c>
      <c r="Y191" s="240"/>
      <c r="Z191" s="13"/>
    </row>
    <row r="192" spans="1:26" ht="14.25" customHeight="1" x14ac:dyDescent="0.25">
      <c r="A192" s="189"/>
      <c r="B192" s="198"/>
      <c r="C192" s="198"/>
      <c r="D192" s="198"/>
      <c r="E192" s="198"/>
      <c r="F192" s="195"/>
      <c r="G192" s="198"/>
      <c r="H192" s="198"/>
      <c r="I192" s="198"/>
      <c r="J192" s="219"/>
      <c r="K192" s="209"/>
      <c r="L192" s="9" t="s">
        <v>8</v>
      </c>
      <c r="M192" s="7" t="s">
        <v>2</v>
      </c>
      <c r="N192" s="212"/>
      <c r="O192" s="192"/>
      <c r="P192" s="192"/>
      <c r="Q192" s="36">
        <v>8</v>
      </c>
      <c r="R192" s="7"/>
      <c r="S192" s="110"/>
      <c r="T192" s="8"/>
      <c r="U192" s="219"/>
      <c r="V192" s="209"/>
      <c r="W192" s="9" t="s">
        <v>8</v>
      </c>
      <c r="X192" s="7" t="s">
        <v>2</v>
      </c>
      <c r="Y192" s="240"/>
      <c r="Z192" s="13"/>
    </row>
    <row r="193" spans="1:26" ht="15" customHeight="1" thickBot="1" x14ac:dyDescent="0.3">
      <c r="A193" s="190"/>
      <c r="B193" s="199"/>
      <c r="C193" s="199"/>
      <c r="D193" s="199"/>
      <c r="E193" s="199"/>
      <c r="F193" s="196"/>
      <c r="G193" s="199"/>
      <c r="H193" s="199"/>
      <c r="I193" s="199"/>
      <c r="J193" s="223"/>
      <c r="K193" s="214"/>
      <c r="L193" s="47" t="s">
        <v>9</v>
      </c>
      <c r="M193" s="48" t="s">
        <v>2</v>
      </c>
      <c r="N193" s="213"/>
      <c r="O193" s="193"/>
      <c r="P193" s="193"/>
      <c r="Q193" s="49">
        <v>9</v>
      </c>
      <c r="R193" s="48"/>
      <c r="S193" s="111"/>
      <c r="T193" s="50"/>
      <c r="U193" s="223"/>
      <c r="V193" s="214"/>
      <c r="W193" s="47" t="s">
        <v>9</v>
      </c>
      <c r="X193" s="48" t="s">
        <v>2</v>
      </c>
      <c r="Y193" s="241"/>
      <c r="Z193" s="13"/>
    </row>
    <row r="194" spans="1:26" ht="14.25" customHeight="1" x14ac:dyDescent="0.25">
      <c r="A194" s="188">
        <f t="shared" ref="A194" si="13">A185+1</f>
        <v>22</v>
      </c>
      <c r="B194" s="197"/>
      <c r="C194" s="197"/>
      <c r="D194" s="197"/>
      <c r="E194" s="197"/>
      <c r="F194" s="194"/>
      <c r="G194" s="197"/>
      <c r="H194" s="197"/>
      <c r="I194" s="197"/>
      <c r="J194" s="218" t="s">
        <v>10</v>
      </c>
      <c r="K194" s="221" t="s">
        <v>164</v>
      </c>
      <c r="L194" s="222"/>
      <c r="M194" s="43" t="s">
        <v>0</v>
      </c>
      <c r="N194" s="211" t="str">
        <f>IF(J194="Threat",IFERROR(VLOOKUP(M194&amp;MAX(VLOOKUP(M195,Definition!$C$28:$E$33,3,FALSE),VLOOKUP(M196,Definition!$D$28:$E$33,2,FALSE),VLOOKUP(M197,ADMIN!$G$2:$H$7,2,FALSE),VLOOKUP(M198,ADMIN!$G$2:$H$7,2,FALSE),VLOOKUP(M199,ADMIN!$G$2:$H$7,2,FALSE),VLOOKUP(M200,ADMIN!$G$2:$H$7,2,FALSE),VLOOKUP(M201,ADMIN!$G$2:$H$7,2,FALSE),VLOOKUP(M202,ADMIN!$G$2:$H$7,2,FALSE)),ADMIN!$A$1:$B$35,2,FALSE),"NIL"),IF(J194="Opportunity",IFERROR(VLOOKUP(M194&amp;MAX(VLOOKUP(M195,Definition!$C$28:$D$33,5,FALSE),VLOOKUP(M196,Definition!$D$28:$D$33,4,FALSE),VLOOKUP(M197,ADMIN!$G$2:$H$7,2,FALSE),VLOOKUP(M198,ADMIN!$G$2:$H$7,2,FALSE),VLOOKUP(M199,ADMIN!$G$2:$H$7,2,FALSE),VLOOKUP(M200,ADMIN!$G$2:$H$7,2,FALSE),VLOOKUP(M201,ADMIN!$G$2:$H$7,2,FALSE),VLOOKUP(M202,ADMIN!$G$2:$H$7,2,FALSE)),ADMIN!$A$1:$C$35,3,FALSE),"NIL"),"Nil"))</f>
        <v>NIL</v>
      </c>
      <c r="O194" s="191"/>
      <c r="P194" s="191"/>
      <c r="Q194" s="44">
        <v>1</v>
      </c>
      <c r="R194" s="45"/>
      <c r="S194" s="109"/>
      <c r="T194" s="46"/>
      <c r="U194" s="218" t="s">
        <v>11</v>
      </c>
      <c r="V194" s="237" t="s">
        <v>164</v>
      </c>
      <c r="W194" s="238"/>
      <c r="X194" s="43" t="s">
        <v>0</v>
      </c>
      <c r="Y194" s="239" t="str">
        <f>IF(U194="Threat",IFERROR(VLOOKUP(X194&amp;MAX(VLOOKUP(X195,Definition!$C$28:$E$33,3,FALSE),VLOOKUP(X196,Definition!$D$28:$E$33,2,FALSE),VLOOKUP(X197,ADMIN!$G$2:$H$7,2,FALSE),VLOOKUP(X198,ADMIN!$G$2:$H$7,2,FALSE),VLOOKUP(X199,ADMIN!$G$2:$H$7,2,FALSE),VLOOKUP(X200,ADMIN!$G$2:$H$7,2,FALSE),VLOOKUP(X201,ADMIN!$G$2:$H$7,2,FALSE),VLOOKUP(X202,ADMIN!$G$2:$H$7,2,FALSE)),$A$1:$B$1,2,FALSE),"NIL"),IF(U194="Opportunity",IFERROR(VLOOKUP(X194&amp;MAX(VLOOKUP(X195,ADMIN!$D$2:$H$7,5,FALSE),VLOOKUP(X196,ADMIN!$E$2:$H$7,4,FALSE),VLOOKUP(X197,ADMIN!$G$2:$H$7,2,FALSE),VLOOKUP(X198,ADMIN!$G$2:$H$7,2,FALSE),VLOOKUP(X199,ADMIN!$G$2:$H$7,2,FALSE),VLOOKUP(X200,ADMIN!$G$2:$H$7,2,FALSE),VLOOKUP(X201,ADMIN!$G$2:$H$7,2,FALSE),VLOOKUP(X202,ADMIN!$G$2:$H$7,2,FALSE)),$A$1:$C$1,3,FALSE),"NIL"),"Nil"))</f>
        <v>NIL</v>
      </c>
      <c r="Z194" s="13"/>
    </row>
    <row r="195" spans="1:26" ht="14.25" customHeight="1" x14ac:dyDescent="0.25">
      <c r="A195" s="189"/>
      <c r="B195" s="198"/>
      <c r="C195" s="198"/>
      <c r="D195" s="198"/>
      <c r="E195" s="198"/>
      <c r="F195" s="195"/>
      <c r="G195" s="198"/>
      <c r="H195" s="198"/>
      <c r="I195" s="198"/>
      <c r="J195" s="219"/>
      <c r="K195" s="209" t="s">
        <v>158</v>
      </c>
      <c r="L195" s="9" t="s">
        <v>1</v>
      </c>
      <c r="M195" s="7" t="s">
        <v>2</v>
      </c>
      <c r="N195" s="212"/>
      <c r="O195" s="192"/>
      <c r="P195" s="192"/>
      <c r="Q195" s="36">
        <v>2</v>
      </c>
      <c r="R195" s="7"/>
      <c r="S195" s="110"/>
      <c r="T195" s="8"/>
      <c r="U195" s="219"/>
      <c r="V195" s="209" t="s">
        <v>158</v>
      </c>
      <c r="W195" s="9" t="s">
        <v>1</v>
      </c>
      <c r="X195" s="7" t="s">
        <v>2</v>
      </c>
      <c r="Y195" s="240"/>
      <c r="Z195" s="13"/>
    </row>
    <row r="196" spans="1:26" ht="14.25" customHeight="1" x14ac:dyDescent="0.25">
      <c r="A196" s="189"/>
      <c r="B196" s="198"/>
      <c r="C196" s="198"/>
      <c r="D196" s="198"/>
      <c r="E196" s="198"/>
      <c r="F196" s="195"/>
      <c r="G196" s="198"/>
      <c r="H196" s="198"/>
      <c r="I196" s="198"/>
      <c r="J196" s="219"/>
      <c r="K196" s="209"/>
      <c r="L196" s="9" t="s">
        <v>3</v>
      </c>
      <c r="M196" s="7" t="s">
        <v>2</v>
      </c>
      <c r="N196" s="212"/>
      <c r="O196" s="192"/>
      <c r="P196" s="192"/>
      <c r="Q196" s="36">
        <v>3</v>
      </c>
      <c r="R196" s="7"/>
      <c r="S196" s="110"/>
      <c r="T196" s="8"/>
      <c r="U196" s="219"/>
      <c r="V196" s="209"/>
      <c r="W196" s="9" t="s">
        <v>3</v>
      </c>
      <c r="X196" s="7" t="s">
        <v>2</v>
      </c>
      <c r="Y196" s="240"/>
      <c r="Z196" s="13"/>
    </row>
    <row r="197" spans="1:26" ht="14.25" customHeight="1" x14ac:dyDescent="0.25">
      <c r="A197" s="189"/>
      <c r="B197" s="198"/>
      <c r="C197" s="198"/>
      <c r="D197" s="198"/>
      <c r="E197" s="198"/>
      <c r="F197" s="195"/>
      <c r="G197" s="198"/>
      <c r="H197" s="198"/>
      <c r="I197" s="198"/>
      <c r="J197" s="219"/>
      <c r="K197" s="209"/>
      <c r="L197" s="9" t="s">
        <v>4</v>
      </c>
      <c r="M197" s="7" t="s">
        <v>2</v>
      </c>
      <c r="N197" s="212"/>
      <c r="O197" s="192"/>
      <c r="P197" s="192"/>
      <c r="Q197" s="36">
        <v>4</v>
      </c>
      <c r="R197" s="7"/>
      <c r="S197" s="110"/>
      <c r="T197" s="8"/>
      <c r="U197" s="219"/>
      <c r="V197" s="209"/>
      <c r="W197" s="9" t="s">
        <v>4</v>
      </c>
      <c r="X197" s="7" t="s">
        <v>2</v>
      </c>
      <c r="Y197" s="240"/>
      <c r="Z197" s="13"/>
    </row>
    <row r="198" spans="1:26" ht="14.25" customHeight="1" x14ac:dyDescent="0.25">
      <c r="A198" s="189"/>
      <c r="B198" s="198"/>
      <c r="C198" s="198"/>
      <c r="D198" s="198"/>
      <c r="E198" s="198"/>
      <c r="F198" s="195"/>
      <c r="G198" s="198"/>
      <c r="H198" s="198"/>
      <c r="I198" s="198"/>
      <c r="J198" s="219"/>
      <c r="K198" s="209"/>
      <c r="L198" s="9" t="s">
        <v>5</v>
      </c>
      <c r="M198" s="7" t="s">
        <v>2</v>
      </c>
      <c r="N198" s="212"/>
      <c r="O198" s="192"/>
      <c r="P198" s="192"/>
      <c r="Q198" s="36">
        <v>5</v>
      </c>
      <c r="R198" s="7"/>
      <c r="S198" s="110"/>
      <c r="T198" s="8"/>
      <c r="U198" s="219"/>
      <c r="V198" s="209"/>
      <c r="W198" s="9" t="s">
        <v>5</v>
      </c>
      <c r="X198" s="7" t="s">
        <v>2</v>
      </c>
      <c r="Y198" s="240"/>
      <c r="Z198" s="13"/>
    </row>
    <row r="199" spans="1:26" ht="14.25" customHeight="1" x14ac:dyDescent="0.25">
      <c r="A199" s="189"/>
      <c r="B199" s="198"/>
      <c r="C199" s="198"/>
      <c r="D199" s="198"/>
      <c r="E199" s="198"/>
      <c r="F199" s="195"/>
      <c r="G199" s="198"/>
      <c r="H199" s="198"/>
      <c r="I199" s="198"/>
      <c r="J199" s="219"/>
      <c r="K199" s="209"/>
      <c r="L199" s="9" t="s">
        <v>6</v>
      </c>
      <c r="M199" s="7" t="s">
        <v>2</v>
      </c>
      <c r="N199" s="212"/>
      <c r="O199" s="192"/>
      <c r="P199" s="192"/>
      <c r="Q199" s="36">
        <v>6</v>
      </c>
      <c r="R199" s="7"/>
      <c r="S199" s="110"/>
      <c r="T199" s="8"/>
      <c r="U199" s="219"/>
      <c r="V199" s="209"/>
      <c r="W199" s="9" t="s">
        <v>6</v>
      </c>
      <c r="X199" s="7" t="s">
        <v>2</v>
      </c>
      <c r="Y199" s="240"/>
      <c r="Z199" s="13"/>
    </row>
    <row r="200" spans="1:26" ht="14.25" customHeight="1" x14ac:dyDescent="0.25">
      <c r="A200" s="189"/>
      <c r="B200" s="198"/>
      <c r="C200" s="198"/>
      <c r="D200" s="198"/>
      <c r="E200" s="198"/>
      <c r="F200" s="195"/>
      <c r="G200" s="198"/>
      <c r="H200" s="198"/>
      <c r="I200" s="198"/>
      <c r="J200" s="219"/>
      <c r="K200" s="209"/>
      <c r="L200" s="9" t="s">
        <v>7</v>
      </c>
      <c r="M200" s="7" t="s">
        <v>2</v>
      </c>
      <c r="N200" s="212"/>
      <c r="O200" s="192"/>
      <c r="P200" s="192"/>
      <c r="Q200" s="36">
        <v>7</v>
      </c>
      <c r="R200" s="7"/>
      <c r="S200" s="110"/>
      <c r="T200" s="8"/>
      <c r="U200" s="219"/>
      <c r="V200" s="209"/>
      <c r="W200" s="9" t="s">
        <v>7</v>
      </c>
      <c r="X200" s="7" t="s">
        <v>2</v>
      </c>
      <c r="Y200" s="240"/>
      <c r="Z200" s="13"/>
    </row>
    <row r="201" spans="1:26" ht="14.25" customHeight="1" x14ac:dyDescent="0.25">
      <c r="A201" s="189"/>
      <c r="B201" s="198"/>
      <c r="C201" s="198"/>
      <c r="D201" s="198"/>
      <c r="E201" s="198"/>
      <c r="F201" s="195"/>
      <c r="G201" s="198"/>
      <c r="H201" s="198"/>
      <c r="I201" s="198"/>
      <c r="J201" s="219"/>
      <c r="K201" s="209"/>
      <c r="L201" s="9" t="s">
        <v>8</v>
      </c>
      <c r="M201" s="7" t="s">
        <v>2</v>
      </c>
      <c r="N201" s="212"/>
      <c r="O201" s="192"/>
      <c r="P201" s="192"/>
      <c r="Q201" s="36">
        <v>8</v>
      </c>
      <c r="R201" s="7"/>
      <c r="S201" s="110"/>
      <c r="T201" s="8"/>
      <c r="U201" s="219"/>
      <c r="V201" s="209"/>
      <c r="W201" s="9" t="s">
        <v>8</v>
      </c>
      <c r="X201" s="7" t="s">
        <v>2</v>
      </c>
      <c r="Y201" s="240"/>
      <c r="Z201" s="13"/>
    </row>
    <row r="202" spans="1:26" ht="15" customHeight="1" thickBot="1" x14ac:dyDescent="0.3">
      <c r="A202" s="190"/>
      <c r="B202" s="199"/>
      <c r="C202" s="199"/>
      <c r="D202" s="199"/>
      <c r="E202" s="199"/>
      <c r="F202" s="196"/>
      <c r="G202" s="199"/>
      <c r="H202" s="199"/>
      <c r="I202" s="199"/>
      <c r="J202" s="223"/>
      <c r="K202" s="214"/>
      <c r="L202" s="47" t="s">
        <v>9</v>
      </c>
      <c r="M202" s="48" t="s">
        <v>2</v>
      </c>
      <c r="N202" s="213"/>
      <c r="O202" s="193"/>
      <c r="P202" s="193"/>
      <c r="Q202" s="49">
        <v>9</v>
      </c>
      <c r="R202" s="48"/>
      <c r="S202" s="111"/>
      <c r="T202" s="50"/>
      <c r="U202" s="223"/>
      <c r="V202" s="214"/>
      <c r="W202" s="47" t="s">
        <v>9</v>
      </c>
      <c r="X202" s="48" t="s">
        <v>2</v>
      </c>
      <c r="Y202" s="241"/>
      <c r="Z202" s="13"/>
    </row>
    <row r="203" spans="1:26" ht="14.25" customHeight="1" x14ac:dyDescent="0.25">
      <c r="A203" s="188">
        <f t="shared" ref="A203" si="14">A194+1</f>
        <v>23</v>
      </c>
      <c r="B203" s="197"/>
      <c r="C203" s="197"/>
      <c r="D203" s="197"/>
      <c r="E203" s="197"/>
      <c r="F203" s="194"/>
      <c r="G203" s="197"/>
      <c r="H203" s="197"/>
      <c r="I203" s="197"/>
      <c r="J203" s="218" t="s">
        <v>10</v>
      </c>
      <c r="K203" s="221" t="s">
        <v>164</v>
      </c>
      <c r="L203" s="222"/>
      <c r="M203" s="43" t="s">
        <v>0</v>
      </c>
      <c r="N203" s="211" t="str">
        <f>IF(J203="Threat",IFERROR(VLOOKUP(M203&amp;MAX(VLOOKUP(M204,Definition!$C$28:$E$33,3,FALSE),VLOOKUP(M205,Definition!$D$28:$E$33,2,FALSE),VLOOKUP(M206,ADMIN!$G$2:$H$7,2,FALSE),VLOOKUP(M207,ADMIN!$G$2:$H$7,2,FALSE),VLOOKUP(M208,ADMIN!$G$2:$H$7,2,FALSE),VLOOKUP(M209,ADMIN!$G$2:$H$7,2,FALSE),VLOOKUP(M210,ADMIN!$G$2:$H$7,2,FALSE),VLOOKUP(M211,ADMIN!$G$2:$H$7,2,FALSE)),ADMIN!$A$1:$B$35,2,FALSE),"NIL"),IF(J203="Opportunity",IFERROR(VLOOKUP(M203&amp;MAX(VLOOKUP(M204,Definition!$C$28:$D$33,5,FALSE),VLOOKUP(M205,Definition!$D$28:$D$33,4,FALSE),VLOOKUP(M206,ADMIN!$G$2:$H$7,2,FALSE),VLOOKUP(M207,ADMIN!$G$2:$H$7,2,FALSE),VLOOKUP(M208,ADMIN!$G$2:$H$7,2,FALSE),VLOOKUP(M209,ADMIN!$G$2:$H$7,2,FALSE),VLOOKUP(M210,ADMIN!$G$2:$H$7,2,FALSE),VLOOKUP(M211,ADMIN!$G$2:$H$7,2,FALSE)),ADMIN!$A$1:$C$35,3,FALSE),"NIL"),"Nil"))</f>
        <v>NIL</v>
      </c>
      <c r="O203" s="191"/>
      <c r="P203" s="191"/>
      <c r="Q203" s="44">
        <v>1</v>
      </c>
      <c r="R203" s="45"/>
      <c r="S203" s="109"/>
      <c r="T203" s="46"/>
      <c r="U203" s="218" t="s">
        <v>11</v>
      </c>
      <c r="V203" s="237" t="s">
        <v>164</v>
      </c>
      <c r="W203" s="238"/>
      <c r="X203" s="43" t="s">
        <v>0</v>
      </c>
      <c r="Y203" s="239" t="str">
        <f>IF(U203="Threat",IFERROR(VLOOKUP(X203&amp;MAX(VLOOKUP(X204,Definition!$C$28:$E$33,3,FALSE),VLOOKUP(X205,Definition!$D$28:$E$33,2,FALSE),VLOOKUP(X206,ADMIN!$G$2:$H$7,2,FALSE),VLOOKUP(X207,ADMIN!$G$2:$H$7,2,FALSE),VLOOKUP(X208,ADMIN!$G$2:$H$7,2,FALSE),VLOOKUP(X209,ADMIN!$G$2:$H$7,2,FALSE),VLOOKUP(X210,ADMIN!$G$2:$H$7,2,FALSE),VLOOKUP(X211,ADMIN!$G$2:$H$7,2,FALSE)),$A$1:$B$1,2,FALSE),"NIL"),IF(U203="Opportunity",IFERROR(VLOOKUP(X203&amp;MAX(VLOOKUP(X204,ADMIN!$D$2:$H$7,5,FALSE),VLOOKUP(X205,ADMIN!$E$2:$H$7,4,FALSE),VLOOKUP(X206,ADMIN!$G$2:$H$7,2,FALSE),VLOOKUP(X207,ADMIN!$G$2:$H$7,2,FALSE),VLOOKUP(X208,ADMIN!$G$2:$H$7,2,FALSE),VLOOKUP(X209,ADMIN!$G$2:$H$7,2,FALSE),VLOOKUP(X210,ADMIN!$G$2:$H$7,2,FALSE),VLOOKUP(X211,ADMIN!$G$2:$H$7,2,FALSE)),$A$1:$C$1,3,FALSE),"NIL"),"Nil"))</f>
        <v>NIL</v>
      </c>
      <c r="Z203" s="13"/>
    </row>
    <row r="204" spans="1:26" ht="14.25" customHeight="1" x14ac:dyDescent="0.25">
      <c r="A204" s="189"/>
      <c r="B204" s="198"/>
      <c r="C204" s="198"/>
      <c r="D204" s="198"/>
      <c r="E204" s="198"/>
      <c r="F204" s="195"/>
      <c r="G204" s="198"/>
      <c r="H204" s="198"/>
      <c r="I204" s="198"/>
      <c r="J204" s="219"/>
      <c r="K204" s="209" t="s">
        <v>158</v>
      </c>
      <c r="L204" s="9" t="s">
        <v>1</v>
      </c>
      <c r="M204" s="7" t="s">
        <v>2</v>
      </c>
      <c r="N204" s="212"/>
      <c r="O204" s="192"/>
      <c r="P204" s="192"/>
      <c r="Q204" s="36">
        <v>2</v>
      </c>
      <c r="R204" s="7"/>
      <c r="S204" s="110"/>
      <c r="T204" s="8"/>
      <c r="U204" s="219"/>
      <c r="V204" s="209" t="s">
        <v>158</v>
      </c>
      <c r="W204" s="9" t="s">
        <v>1</v>
      </c>
      <c r="X204" s="7" t="s">
        <v>2</v>
      </c>
      <c r="Y204" s="240"/>
      <c r="Z204" s="13"/>
    </row>
    <row r="205" spans="1:26" ht="14.25" customHeight="1" x14ac:dyDescent="0.25">
      <c r="A205" s="189"/>
      <c r="B205" s="198"/>
      <c r="C205" s="198"/>
      <c r="D205" s="198"/>
      <c r="E205" s="198"/>
      <c r="F205" s="195"/>
      <c r="G205" s="198"/>
      <c r="H205" s="198"/>
      <c r="I205" s="198"/>
      <c r="J205" s="219"/>
      <c r="K205" s="209"/>
      <c r="L205" s="9" t="s">
        <v>3</v>
      </c>
      <c r="M205" s="7" t="s">
        <v>2</v>
      </c>
      <c r="N205" s="212"/>
      <c r="O205" s="192"/>
      <c r="P205" s="192"/>
      <c r="Q205" s="36">
        <v>3</v>
      </c>
      <c r="R205" s="7"/>
      <c r="S205" s="110"/>
      <c r="T205" s="8"/>
      <c r="U205" s="219"/>
      <c r="V205" s="209"/>
      <c r="W205" s="9" t="s">
        <v>3</v>
      </c>
      <c r="X205" s="7" t="s">
        <v>2</v>
      </c>
      <c r="Y205" s="240"/>
      <c r="Z205" s="13"/>
    </row>
    <row r="206" spans="1:26" ht="14.25" customHeight="1" x14ac:dyDescent="0.25">
      <c r="A206" s="189"/>
      <c r="B206" s="198"/>
      <c r="C206" s="198"/>
      <c r="D206" s="198"/>
      <c r="E206" s="198"/>
      <c r="F206" s="195"/>
      <c r="G206" s="198"/>
      <c r="H206" s="198"/>
      <c r="I206" s="198"/>
      <c r="J206" s="219"/>
      <c r="K206" s="209"/>
      <c r="L206" s="9" t="s">
        <v>4</v>
      </c>
      <c r="M206" s="7" t="s">
        <v>2</v>
      </c>
      <c r="N206" s="212"/>
      <c r="O206" s="192"/>
      <c r="P206" s="192"/>
      <c r="Q206" s="36">
        <v>4</v>
      </c>
      <c r="R206" s="7"/>
      <c r="S206" s="110"/>
      <c r="T206" s="8"/>
      <c r="U206" s="219"/>
      <c r="V206" s="209"/>
      <c r="W206" s="9" t="s">
        <v>4</v>
      </c>
      <c r="X206" s="7" t="s">
        <v>2</v>
      </c>
      <c r="Y206" s="240"/>
      <c r="Z206" s="13"/>
    </row>
    <row r="207" spans="1:26" ht="14.25" customHeight="1" x14ac:dyDescent="0.25">
      <c r="A207" s="189"/>
      <c r="B207" s="198"/>
      <c r="C207" s="198"/>
      <c r="D207" s="198"/>
      <c r="E207" s="198"/>
      <c r="F207" s="195"/>
      <c r="G207" s="198"/>
      <c r="H207" s="198"/>
      <c r="I207" s="198"/>
      <c r="J207" s="219"/>
      <c r="K207" s="209"/>
      <c r="L207" s="9" t="s">
        <v>5</v>
      </c>
      <c r="M207" s="7" t="s">
        <v>2</v>
      </c>
      <c r="N207" s="212"/>
      <c r="O207" s="192"/>
      <c r="P207" s="192"/>
      <c r="Q207" s="36">
        <v>5</v>
      </c>
      <c r="R207" s="7"/>
      <c r="S207" s="110"/>
      <c r="T207" s="8"/>
      <c r="U207" s="219"/>
      <c r="V207" s="209"/>
      <c r="W207" s="9" t="s">
        <v>5</v>
      </c>
      <c r="X207" s="7" t="s">
        <v>2</v>
      </c>
      <c r="Y207" s="240"/>
      <c r="Z207" s="13"/>
    </row>
    <row r="208" spans="1:26" ht="14.25" customHeight="1" x14ac:dyDescent="0.25">
      <c r="A208" s="189"/>
      <c r="B208" s="198"/>
      <c r="C208" s="198"/>
      <c r="D208" s="198"/>
      <c r="E208" s="198"/>
      <c r="F208" s="195"/>
      <c r="G208" s="198"/>
      <c r="H208" s="198"/>
      <c r="I208" s="198"/>
      <c r="J208" s="219"/>
      <c r="K208" s="209"/>
      <c r="L208" s="9" t="s">
        <v>6</v>
      </c>
      <c r="M208" s="7" t="s">
        <v>2</v>
      </c>
      <c r="N208" s="212"/>
      <c r="O208" s="192"/>
      <c r="P208" s="192"/>
      <c r="Q208" s="36">
        <v>6</v>
      </c>
      <c r="R208" s="7"/>
      <c r="S208" s="110"/>
      <c r="T208" s="8"/>
      <c r="U208" s="219"/>
      <c r="V208" s="209"/>
      <c r="W208" s="9" t="s">
        <v>6</v>
      </c>
      <c r="X208" s="7" t="s">
        <v>2</v>
      </c>
      <c r="Y208" s="240"/>
      <c r="Z208" s="13"/>
    </row>
    <row r="209" spans="1:26" ht="14.25" customHeight="1" x14ac:dyDescent="0.25">
      <c r="A209" s="189"/>
      <c r="B209" s="198"/>
      <c r="C209" s="198"/>
      <c r="D209" s="198"/>
      <c r="E209" s="198"/>
      <c r="F209" s="195"/>
      <c r="G209" s="198"/>
      <c r="H209" s="198"/>
      <c r="I209" s="198"/>
      <c r="J209" s="219"/>
      <c r="K209" s="209"/>
      <c r="L209" s="9" t="s">
        <v>7</v>
      </c>
      <c r="M209" s="7" t="s">
        <v>2</v>
      </c>
      <c r="N209" s="212"/>
      <c r="O209" s="192"/>
      <c r="P209" s="192"/>
      <c r="Q209" s="36">
        <v>7</v>
      </c>
      <c r="R209" s="7"/>
      <c r="S209" s="110"/>
      <c r="T209" s="8"/>
      <c r="U209" s="219"/>
      <c r="V209" s="209"/>
      <c r="W209" s="9" t="s">
        <v>7</v>
      </c>
      <c r="X209" s="7" t="s">
        <v>2</v>
      </c>
      <c r="Y209" s="240"/>
      <c r="Z209" s="13"/>
    </row>
    <row r="210" spans="1:26" ht="14.25" customHeight="1" x14ac:dyDescent="0.25">
      <c r="A210" s="189"/>
      <c r="B210" s="198"/>
      <c r="C210" s="198"/>
      <c r="D210" s="198"/>
      <c r="E210" s="198"/>
      <c r="F210" s="195"/>
      <c r="G210" s="198"/>
      <c r="H210" s="198"/>
      <c r="I210" s="198"/>
      <c r="J210" s="219"/>
      <c r="K210" s="209"/>
      <c r="L210" s="9" t="s">
        <v>8</v>
      </c>
      <c r="M210" s="7" t="s">
        <v>2</v>
      </c>
      <c r="N210" s="212"/>
      <c r="O210" s="192"/>
      <c r="P210" s="192"/>
      <c r="Q210" s="36">
        <v>8</v>
      </c>
      <c r="R210" s="7"/>
      <c r="S210" s="110"/>
      <c r="T210" s="8"/>
      <c r="U210" s="219"/>
      <c r="V210" s="209"/>
      <c r="W210" s="9" t="s">
        <v>8</v>
      </c>
      <c r="X210" s="7" t="s">
        <v>2</v>
      </c>
      <c r="Y210" s="240"/>
      <c r="Z210" s="13"/>
    </row>
    <row r="211" spans="1:26" ht="15" customHeight="1" thickBot="1" x14ac:dyDescent="0.3">
      <c r="A211" s="190"/>
      <c r="B211" s="199"/>
      <c r="C211" s="199"/>
      <c r="D211" s="199"/>
      <c r="E211" s="199"/>
      <c r="F211" s="196"/>
      <c r="G211" s="199"/>
      <c r="H211" s="199"/>
      <c r="I211" s="199"/>
      <c r="J211" s="223"/>
      <c r="K211" s="214"/>
      <c r="L211" s="47" t="s">
        <v>9</v>
      </c>
      <c r="M211" s="48" t="s">
        <v>2</v>
      </c>
      <c r="N211" s="213"/>
      <c r="O211" s="193"/>
      <c r="P211" s="193"/>
      <c r="Q211" s="49">
        <v>9</v>
      </c>
      <c r="R211" s="48"/>
      <c r="S211" s="111"/>
      <c r="T211" s="50"/>
      <c r="U211" s="223"/>
      <c r="V211" s="214"/>
      <c r="W211" s="47" t="s">
        <v>9</v>
      </c>
      <c r="X211" s="48" t="s">
        <v>2</v>
      </c>
      <c r="Y211" s="241"/>
      <c r="Z211" s="13"/>
    </row>
    <row r="212" spans="1:26" ht="14.25" customHeight="1" x14ac:dyDescent="0.25">
      <c r="A212" s="188">
        <f t="shared" ref="A212" si="15">A203+1</f>
        <v>24</v>
      </c>
      <c r="B212" s="197"/>
      <c r="C212" s="197"/>
      <c r="D212" s="197"/>
      <c r="E212" s="197"/>
      <c r="F212" s="194"/>
      <c r="G212" s="197"/>
      <c r="H212" s="197"/>
      <c r="I212" s="197"/>
      <c r="J212" s="218" t="s">
        <v>10</v>
      </c>
      <c r="K212" s="221" t="s">
        <v>164</v>
      </c>
      <c r="L212" s="222"/>
      <c r="M212" s="43" t="s">
        <v>0</v>
      </c>
      <c r="N212" s="211" t="str">
        <f>IF(J212="Threat",IFERROR(VLOOKUP(M212&amp;MAX(VLOOKUP(M213,Definition!$C$28:$E$33,3,FALSE),VLOOKUP(M214,Definition!$D$28:$E$33,2,FALSE),VLOOKUP(M215,ADMIN!$G$2:$H$7,2,FALSE),VLOOKUP(M216,ADMIN!$G$2:$H$7,2,FALSE),VLOOKUP(M217,ADMIN!$G$2:$H$7,2,FALSE),VLOOKUP(M218,ADMIN!$G$2:$H$7,2,FALSE),VLOOKUP(M219,ADMIN!$G$2:$H$7,2,FALSE),VLOOKUP(M220,ADMIN!$G$2:$H$7,2,FALSE)),ADMIN!$A$1:$B$35,2,FALSE),"NIL"),IF(J212="Opportunity",IFERROR(VLOOKUP(M212&amp;MAX(VLOOKUP(M213,Definition!$C$28:$D$33,5,FALSE),VLOOKUP(M214,Definition!$D$28:$D$33,4,FALSE),VLOOKUP(M215,ADMIN!$G$2:$H$7,2,FALSE),VLOOKUP(M216,ADMIN!$G$2:$H$7,2,FALSE),VLOOKUP(M217,ADMIN!$G$2:$H$7,2,FALSE),VLOOKUP(M218,ADMIN!$G$2:$H$7,2,FALSE),VLOOKUP(M219,ADMIN!$G$2:$H$7,2,FALSE),VLOOKUP(M220,ADMIN!$G$2:$H$7,2,FALSE)),ADMIN!$A$1:$C$35,3,FALSE),"NIL"),"Nil"))</f>
        <v>NIL</v>
      </c>
      <c r="O212" s="191"/>
      <c r="P212" s="191"/>
      <c r="Q212" s="44">
        <v>1</v>
      </c>
      <c r="R212" s="45"/>
      <c r="S212" s="109"/>
      <c r="T212" s="46"/>
      <c r="U212" s="218" t="s">
        <v>11</v>
      </c>
      <c r="V212" s="237" t="s">
        <v>164</v>
      </c>
      <c r="W212" s="238"/>
      <c r="X212" s="43" t="s">
        <v>0</v>
      </c>
      <c r="Y212" s="239" t="str">
        <f>IF(U212="Threat",IFERROR(VLOOKUP(X212&amp;MAX(VLOOKUP(X213,Definition!$C$28:$E$33,3,FALSE),VLOOKUP(X214,Definition!$D$28:$E$33,2,FALSE),VLOOKUP(X215,ADMIN!$G$2:$H$7,2,FALSE),VLOOKUP(X216,ADMIN!$G$2:$H$7,2,FALSE),VLOOKUP(X217,ADMIN!$G$2:$H$7,2,FALSE),VLOOKUP(X218,ADMIN!$G$2:$H$7,2,FALSE),VLOOKUP(X219,ADMIN!$G$2:$H$7,2,FALSE),VLOOKUP(X220,ADMIN!$G$2:$H$7,2,FALSE)),$A$1:$B$1,2,FALSE),"NIL"),IF(U212="Opportunity",IFERROR(VLOOKUP(X212&amp;MAX(VLOOKUP(X213,ADMIN!$D$2:$H$7,5,FALSE),VLOOKUP(X214,ADMIN!$E$2:$H$7,4,FALSE),VLOOKUP(X215,ADMIN!$G$2:$H$7,2,FALSE),VLOOKUP(X216,ADMIN!$G$2:$H$7,2,FALSE),VLOOKUP(X217,ADMIN!$G$2:$H$7,2,FALSE),VLOOKUP(X218,ADMIN!$G$2:$H$7,2,FALSE),VLOOKUP(X219,ADMIN!$G$2:$H$7,2,FALSE),VLOOKUP(X220,ADMIN!$G$2:$H$7,2,FALSE)),$A$1:$C$1,3,FALSE),"NIL"),"Nil"))</f>
        <v>NIL</v>
      </c>
      <c r="Z212" s="13"/>
    </row>
    <row r="213" spans="1:26" ht="14.25" customHeight="1" x14ac:dyDescent="0.25">
      <c r="A213" s="189"/>
      <c r="B213" s="198"/>
      <c r="C213" s="198"/>
      <c r="D213" s="198"/>
      <c r="E213" s="198"/>
      <c r="F213" s="195"/>
      <c r="G213" s="198"/>
      <c r="H213" s="198"/>
      <c r="I213" s="198"/>
      <c r="J213" s="219"/>
      <c r="K213" s="209" t="s">
        <v>158</v>
      </c>
      <c r="L213" s="9" t="s">
        <v>1</v>
      </c>
      <c r="M213" s="7" t="s">
        <v>2</v>
      </c>
      <c r="N213" s="212"/>
      <c r="O213" s="192"/>
      <c r="P213" s="192"/>
      <c r="Q213" s="36">
        <v>2</v>
      </c>
      <c r="R213" s="7"/>
      <c r="S213" s="110"/>
      <c r="T213" s="8"/>
      <c r="U213" s="219"/>
      <c r="V213" s="209" t="s">
        <v>158</v>
      </c>
      <c r="W213" s="9" t="s">
        <v>1</v>
      </c>
      <c r="X213" s="7" t="s">
        <v>2</v>
      </c>
      <c r="Y213" s="240"/>
      <c r="Z213" s="13"/>
    </row>
    <row r="214" spans="1:26" ht="14.25" customHeight="1" x14ac:dyDescent="0.25">
      <c r="A214" s="189"/>
      <c r="B214" s="198"/>
      <c r="C214" s="198"/>
      <c r="D214" s="198"/>
      <c r="E214" s="198"/>
      <c r="F214" s="195"/>
      <c r="G214" s="198"/>
      <c r="H214" s="198"/>
      <c r="I214" s="198"/>
      <c r="J214" s="219"/>
      <c r="K214" s="209"/>
      <c r="L214" s="9" t="s">
        <v>3</v>
      </c>
      <c r="M214" s="7" t="s">
        <v>2</v>
      </c>
      <c r="N214" s="212"/>
      <c r="O214" s="192"/>
      <c r="P214" s="192"/>
      <c r="Q214" s="36">
        <v>3</v>
      </c>
      <c r="R214" s="7"/>
      <c r="S214" s="110"/>
      <c r="T214" s="8"/>
      <c r="U214" s="219"/>
      <c r="V214" s="209"/>
      <c r="W214" s="9" t="s">
        <v>3</v>
      </c>
      <c r="X214" s="7" t="s">
        <v>2</v>
      </c>
      <c r="Y214" s="240"/>
      <c r="Z214" s="13"/>
    </row>
    <row r="215" spans="1:26" ht="14.25" customHeight="1" x14ac:dyDescent="0.25">
      <c r="A215" s="189"/>
      <c r="B215" s="198"/>
      <c r="C215" s="198"/>
      <c r="D215" s="198"/>
      <c r="E215" s="198"/>
      <c r="F215" s="195"/>
      <c r="G215" s="198"/>
      <c r="H215" s="198"/>
      <c r="I215" s="198"/>
      <c r="J215" s="219"/>
      <c r="K215" s="209"/>
      <c r="L215" s="9" t="s">
        <v>4</v>
      </c>
      <c r="M215" s="7" t="s">
        <v>2</v>
      </c>
      <c r="N215" s="212"/>
      <c r="O215" s="192"/>
      <c r="P215" s="192"/>
      <c r="Q215" s="36">
        <v>4</v>
      </c>
      <c r="R215" s="7"/>
      <c r="S215" s="110"/>
      <c r="T215" s="8"/>
      <c r="U215" s="219"/>
      <c r="V215" s="209"/>
      <c r="W215" s="9" t="s">
        <v>4</v>
      </c>
      <c r="X215" s="7" t="s">
        <v>2</v>
      </c>
      <c r="Y215" s="240"/>
      <c r="Z215" s="13"/>
    </row>
    <row r="216" spans="1:26" ht="14.25" customHeight="1" x14ac:dyDescent="0.25">
      <c r="A216" s="189"/>
      <c r="B216" s="198"/>
      <c r="C216" s="198"/>
      <c r="D216" s="198"/>
      <c r="E216" s="198"/>
      <c r="F216" s="195"/>
      <c r="G216" s="198"/>
      <c r="H216" s="198"/>
      <c r="I216" s="198"/>
      <c r="J216" s="219"/>
      <c r="K216" s="209"/>
      <c r="L216" s="9" t="s">
        <v>5</v>
      </c>
      <c r="M216" s="7" t="s">
        <v>2</v>
      </c>
      <c r="N216" s="212"/>
      <c r="O216" s="192"/>
      <c r="P216" s="192"/>
      <c r="Q216" s="36">
        <v>5</v>
      </c>
      <c r="R216" s="7"/>
      <c r="S216" s="110"/>
      <c r="T216" s="8"/>
      <c r="U216" s="219"/>
      <c r="V216" s="209"/>
      <c r="W216" s="9" t="s">
        <v>5</v>
      </c>
      <c r="X216" s="7" t="s">
        <v>2</v>
      </c>
      <c r="Y216" s="240"/>
      <c r="Z216" s="13"/>
    </row>
    <row r="217" spans="1:26" ht="14.25" customHeight="1" x14ac:dyDescent="0.25">
      <c r="A217" s="189"/>
      <c r="B217" s="198"/>
      <c r="C217" s="198"/>
      <c r="D217" s="198"/>
      <c r="E217" s="198"/>
      <c r="F217" s="195"/>
      <c r="G217" s="198"/>
      <c r="H217" s="198"/>
      <c r="I217" s="198"/>
      <c r="J217" s="219"/>
      <c r="K217" s="209"/>
      <c r="L217" s="9" t="s">
        <v>6</v>
      </c>
      <c r="M217" s="7" t="s">
        <v>2</v>
      </c>
      <c r="N217" s="212"/>
      <c r="O217" s="192"/>
      <c r="P217" s="192"/>
      <c r="Q217" s="36">
        <v>6</v>
      </c>
      <c r="R217" s="7"/>
      <c r="S217" s="110"/>
      <c r="T217" s="8"/>
      <c r="U217" s="219"/>
      <c r="V217" s="209"/>
      <c r="W217" s="9" t="s">
        <v>6</v>
      </c>
      <c r="X217" s="7" t="s">
        <v>2</v>
      </c>
      <c r="Y217" s="240"/>
      <c r="Z217" s="13"/>
    </row>
    <row r="218" spans="1:26" ht="14.25" customHeight="1" x14ac:dyDescent="0.25">
      <c r="A218" s="189"/>
      <c r="B218" s="198"/>
      <c r="C218" s="198"/>
      <c r="D218" s="198"/>
      <c r="E218" s="198"/>
      <c r="F218" s="195"/>
      <c r="G218" s="198"/>
      <c r="H218" s="198"/>
      <c r="I218" s="198"/>
      <c r="J218" s="219"/>
      <c r="K218" s="209"/>
      <c r="L218" s="9" t="s">
        <v>7</v>
      </c>
      <c r="M218" s="7" t="s">
        <v>2</v>
      </c>
      <c r="N218" s="212"/>
      <c r="O218" s="192"/>
      <c r="P218" s="192"/>
      <c r="Q218" s="36">
        <v>7</v>
      </c>
      <c r="R218" s="7"/>
      <c r="S218" s="110"/>
      <c r="T218" s="8"/>
      <c r="U218" s="219"/>
      <c r="V218" s="209"/>
      <c r="W218" s="9" t="s">
        <v>7</v>
      </c>
      <c r="X218" s="7" t="s">
        <v>2</v>
      </c>
      <c r="Y218" s="240"/>
      <c r="Z218" s="13"/>
    </row>
    <row r="219" spans="1:26" ht="14.25" customHeight="1" x14ac:dyDescent="0.25">
      <c r="A219" s="189"/>
      <c r="B219" s="198"/>
      <c r="C219" s="198"/>
      <c r="D219" s="198"/>
      <c r="E219" s="198"/>
      <c r="F219" s="195"/>
      <c r="G219" s="198"/>
      <c r="H219" s="198"/>
      <c r="I219" s="198"/>
      <c r="J219" s="219"/>
      <c r="K219" s="209"/>
      <c r="L219" s="9" t="s">
        <v>8</v>
      </c>
      <c r="M219" s="7" t="s">
        <v>2</v>
      </c>
      <c r="N219" s="212"/>
      <c r="O219" s="192"/>
      <c r="P219" s="192"/>
      <c r="Q219" s="36">
        <v>8</v>
      </c>
      <c r="R219" s="7"/>
      <c r="S219" s="110"/>
      <c r="T219" s="8"/>
      <c r="U219" s="219"/>
      <c r="V219" s="209"/>
      <c r="W219" s="9" t="s">
        <v>8</v>
      </c>
      <c r="X219" s="7" t="s">
        <v>2</v>
      </c>
      <c r="Y219" s="240"/>
      <c r="Z219" s="13"/>
    </row>
    <row r="220" spans="1:26" ht="15" customHeight="1" thickBot="1" x14ac:dyDescent="0.3">
      <c r="A220" s="190"/>
      <c r="B220" s="199"/>
      <c r="C220" s="199"/>
      <c r="D220" s="199"/>
      <c r="E220" s="199"/>
      <c r="F220" s="196"/>
      <c r="G220" s="199"/>
      <c r="H220" s="199"/>
      <c r="I220" s="199"/>
      <c r="J220" s="223"/>
      <c r="K220" s="214"/>
      <c r="L220" s="47" t="s">
        <v>9</v>
      </c>
      <c r="M220" s="48" t="s">
        <v>2</v>
      </c>
      <c r="N220" s="213"/>
      <c r="O220" s="193"/>
      <c r="P220" s="193"/>
      <c r="Q220" s="49">
        <v>9</v>
      </c>
      <c r="R220" s="48"/>
      <c r="S220" s="111"/>
      <c r="T220" s="50"/>
      <c r="U220" s="223"/>
      <c r="V220" s="214"/>
      <c r="W220" s="47" t="s">
        <v>9</v>
      </c>
      <c r="X220" s="48" t="s">
        <v>2</v>
      </c>
      <c r="Y220" s="241"/>
      <c r="Z220" s="13"/>
    </row>
    <row r="221" spans="1:26" ht="14.25" customHeight="1" x14ac:dyDescent="0.25">
      <c r="A221" s="188">
        <f t="shared" ref="A221" si="16">A212+1</f>
        <v>25</v>
      </c>
      <c r="B221" s="197"/>
      <c r="C221" s="197"/>
      <c r="D221" s="197"/>
      <c r="E221" s="197"/>
      <c r="F221" s="194"/>
      <c r="G221" s="197"/>
      <c r="H221" s="197"/>
      <c r="I221" s="197"/>
      <c r="J221" s="218" t="s">
        <v>10</v>
      </c>
      <c r="K221" s="221" t="s">
        <v>164</v>
      </c>
      <c r="L221" s="222"/>
      <c r="M221" s="43" t="s">
        <v>0</v>
      </c>
      <c r="N221" s="211" t="str">
        <f>IF(J221="Threat",IFERROR(VLOOKUP(M221&amp;MAX(VLOOKUP(M222,Definition!$C$28:$E$33,3,FALSE),VLOOKUP(M223,Definition!$D$28:$E$33,2,FALSE),VLOOKUP(M224,ADMIN!$G$2:$H$7,2,FALSE),VLOOKUP(M225,ADMIN!$G$2:$H$7,2,FALSE),VLOOKUP(M226,ADMIN!$G$2:$H$7,2,FALSE),VLOOKUP(M227,ADMIN!$G$2:$H$7,2,FALSE),VLOOKUP(M228,ADMIN!$G$2:$H$7,2,FALSE),VLOOKUP(M229,ADMIN!$G$2:$H$7,2,FALSE)),ADMIN!$A$1:$B$35,2,FALSE),"NIL"),IF(J221="Opportunity",IFERROR(VLOOKUP(M221&amp;MAX(VLOOKUP(M222,Definition!$C$28:$D$33,5,FALSE),VLOOKUP(M223,Definition!$D$28:$D$33,4,FALSE),VLOOKUP(M224,ADMIN!$G$2:$H$7,2,FALSE),VLOOKUP(M225,ADMIN!$G$2:$H$7,2,FALSE),VLOOKUP(M226,ADMIN!$G$2:$H$7,2,FALSE),VLOOKUP(M227,ADMIN!$G$2:$H$7,2,FALSE),VLOOKUP(M228,ADMIN!$G$2:$H$7,2,FALSE),VLOOKUP(M229,ADMIN!$G$2:$H$7,2,FALSE)),ADMIN!$A$1:$C$35,3,FALSE),"NIL"),"Nil"))</f>
        <v>NIL</v>
      </c>
      <c r="O221" s="191"/>
      <c r="P221" s="191"/>
      <c r="Q221" s="44">
        <v>1</v>
      </c>
      <c r="R221" s="45"/>
      <c r="S221" s="109"/>
      <c r="T221" s="46"/>
      <c r="U221" s="218" t="s">
        <v>11</v>
      </c>
      <c r="V221" s="237" t="s">
        <v>164</v>
      </c>
      <c r="W221" s="238"/>
      <c r="X221" s="43" t="s">
        <v>0</v>
      </c>
      <c r="Y221" s="239" t="str">
        <f>IF(U221="Threat",IFERROR(VLOOKUP(X221&amp;MAX(VLOOKUP(X222,Definition!$C$28:$E$33,3,FALSE),VLOOKUP(X223,Definition!$D$28:$E$33,2,FALSE),VLOOKUP(X224,ADMIN!$G$2:$H$7,2,FALSE),VLOOKUP(X225,ADMIN!$G$2:$H$7,2,FALSE),VLOOKUP(X226,ADMIN!$G$2:$H$7,2,FALSE),VLOOKUP(X227,ADMIN!$G$2:$H$7,2,FALSE),VLOOKUP(X228,ADMIN!$G$2:$H$7,2,FALSE),VLOOKUP(X229,ADMIN!$G$2:$H$7,2,FALSE)),$A$1:$B$1,2,FALSE),"NIL"),IF(U221="Opportunity",IFERROR(VLOOKUP(X221&amp;MAX(VLOOKUP(X222,ADMIN!$D$2:$H$7,5,FALSE),VLOOKUP(X223,ADMIN!$E$2:$H$7,4,FALSE),VLOOKUP(X224,ADMIN!$G$2:$H$7,2,FALSE),VLOOKUP(X225,ADMIN!$G$2:$H$7,2,FALSE),VLOOKUP(X226,ADMIN!$G$2:$H$7,2,FALSE),VLOOKUP(X227,ADMIN!$G$2:$H$7,2,FALSE),VLOOKUP(X228,ADMIN!$G$2:$H$7,2,FALSE),VLOOKUP(X229,ADMIN!$G$2:$H$7,2,FALSE)),$A$1:$C$1,3,FALSE),"NIL"),"Nil"))</f>
        <v>NIL</v>
      </c>
      <c r="Z221" s="13"/>
    </row>
    <row r="222" spans="1:26" ht="14.25" customHeight="1" x14ac:dyDescent="0.25">
      <c r="A222" s="189"/>
      <c r="B222" s="198"/>
      <c r="C222" s="198"/>
      <c r="D222" s="198"/>
      <c r="E222" s="198"/>
      <c r="F222" s="195"/>
      <c r="G222" s="198"/>
      <c r="H222" s="198"/>
      <c r="I222" s="198"/>
      <c r="J222" s="219"/>
      <c r="K222" s="209" t="s">
        <v>158</v>
      </c>
      <c r="L222" s="9" t="s">
        <v>1</v>
      </c>
      <c r="M222" s="7" t="s">
        <v>2</v>
      </c>
      <c r="N222" s="212"/>
      <c r="O222" s="192"/>
      <c r="P222" s="192"/>
      <c r="Q222" s="36">
        <v>2</v>
      </c>
      <c r="R222" s="7"/>
      <c r="S222" s="110"/>
      <c r="T222" s="8"/>
      <c r="U222" s="219"/>
      <c r="V222" s="209" t="s">
        <v>158</v>
      </c>
      <c r="W222" s="9" t="s">
        <v>1</v>
      </c>
      <c r="X222" s="7" t="s">
        <v>2</v>
      </c>
      <c r="Y222" s="240"/>
      <c r="Z222" s="13"/>
    </row>
    <row r="223" spans="1:26" ht="14.25" customHeight="1" x14ac:dyDescent="0.25">
      <c r="A223" s="189"/>
      <c r="B223" s="198"/>
      <c r="C223" s="198"/>
      <c r="D223" s="198"/>
      <c r="E223" s="198"/>
      <c r="F223" s="195"/>
      <c r="G223" s="198"/>
      <c r="H223" s="198"/>
      <c r="I223" s="198"/>
      <c r="J223" s="219"/>
      <c r="K223" s="209"/>
      <c r="L223" s="9" t="s">
        <v>3</v>
      </c>
      <c r="M223" s="7" t="s">
        <v>2</v>
      </c>
      <c r="N223" s="212"/>
      <c r="O223" s="192"/>
      <c r="P223" s="192"/>
      <c r="Q223" s="36">
        <v>3</v>
      </c>
      <c r="R223" s="7"/>
      <c r="S223" s="110"/>
      <c r="T223" s="8"/>
      <c r="U223" s="219"/>
      <c r="V223" s="209"/>
      <c r="W223" s="9" t="s">
        <v>3</v>
      </c>
      <c r="X223" s="7" t="s">
        <v>2</v>
      </c>
      <c r="Y223" s="240"/>
      <c r="Z223" s="13"/>
    </row>
    <row r="224" spans="1:26" ht="14.25" customHeight="1" x14ac:dyDescent="0.25">
      <c r="A224" s="189"/>
      <c r="B224" s="198"/>
      <c r="C224" s="198"/>
      <c r="D224" s="198"/>
      <c r="E224" s="198"/>
      <c r="F224" s="195"/>
      <c r="G224" s="198"/>
      <c r="H224" s="198"/>
      <c r="I224" s="198"/>
      <c r="J224" s="219"/>
      <c r="K224" s="209"/>
      <c r="L224" s="9" t="s">
        <v>4</v>
      </c>
      <c r="M224" s="7" t="s">
        <v>2</v>
      </c>
      <c r="N224" s="212"/>
      <c r="O224" s="192"/>
      <c r="P224" s="192"/>
      <c r="Q224" s="36">
        <v>4</v>
      </c>
      <c r="R224" s="7"/>
      <c r="S224" s="110"/>
      <c r="T224" s="8"/>
      <c r="U224" s="219"/>
      <c r="V224" s="209"/>
      <c r="W224" s="9" t="s">
        <v>4</v>
      </c>
      <c r="X224" s="7" t="s">
        <v>2</v>
      </c>
      <c r="Y224" s="240"/>
      <c r="Z224" s="13"/>
    </row>
    <row r="225" spans="1:26" ht="14.25" customHeight="1" x14ac:dyDescent="0.25">
      <c r="A225" s="189"/>
      <c r="B225" s="198"/>
      <c r="C225" s="198"/>
      <c r="D225" s="198"/>
      <c r="E225" s="198"/>
      <c r="F225" s="195"/>
      <c r="G225" s="198"/>
      <c r="H225" s="198"/>
      <c r="I225" s="198"/>
      <c r="J225" s="219"/>
      <c r="K225" s="209"/>
      <c r="L225" s="9" t="s">
        <v>5</v>
      </c>
      <c r="M225" s="7" t="s">
        <v>2</v>
      </c>
      <c r="N225" s="212"/>
      <c r="O225" s="192"/>
      <c r="P225" s="192"/>
      <c r="Q225" s="36">
        <v>5</v>
      </c>
      <c r="R225" s="7"/>
      <c r="S225" s="110"/>
      <c r="T225" s="8"/>
      <c r="U225" s="219"/>
      <c r="V225" s="209"/>
      <c r="W225" s="9" t="s">
        <v>5</v>
      </c>
      <c r="X225" s="7" t="s">
        <v>2</v>
      </c>
      <c r="Y225" s="240"/>
      <c r="Z225" s="13"/>
    </row>
    <row r="226" spans="1:26" ht="14.25" customHeight="1" x14ac:dyDescent="0.25">
      <c r="A226" s="189"/>
      <c r="B226" s="198"/>
      <c r="C226" s="198"/>
      <c r="D226" s="198"/>
      <c r="E226" s="198"/>
      <c r="F226" s="195"/>
      <c r="G226" s="198"/>
      <c r="H226" s="198"/>
      <c r="I226" s="198"/>
      <c r="J226" s="219"/>
      <c r="K226" s="209"/>
      <c r="L226" s="9" t="s">
        <v>6</v>
      </c>
      <c r="M226" s="7" t="s">
        <v>2</v>
      </c>
      <c r="N226" s="212"/>
      <c r="O226" s="192"/>
      <c r="P226" s="192"/>
      <c r="Q226" s="36">
        <v>6</v>
      </c>
      <c r="R226" s="7"/>
      <c r="S226" s="110"/>
      <c r="T226" s="8"/>
      <c r="U226" s="219"/>
      <c r="V226" s="209"/>
      <c r="W226" s="9" t="s">
        <v>6</v>
      </c>
      <c r="X226" s="7" t="s">
        <v>2</v>
      </c>
      <c r="Y226" s="240"/>
      <c r="Z226" s="13"/>
    </row>
    <row r="227" spans="1:26" ht="14.25" customHeight="1" x14ac:dyDescent="0.25">
      <c r="A227" s="189"/>
      <c r="B227" s="198"/>
      <c r="C227" s="198"/>
      <c r="D227" s="198"/>
      <c r="E227" s="198"/>
      <c r="F227" s="195"/>
      <c r="G227" s="198"/>
      <c r="H227" s="198"/>
      <c r="I227" s="198"/>
      <c r="J227" s="219"/>
      <c r="K227" s="209"/>
      <c r="L227" s="9" t="s">
        <v>7</v>
      </c>
      <c r="M227" s="7" t="s">
        <v>2</v>
      </c>
      <c r="N227" s="212"/>
      <c r="O227" s="192"/>
      <c r="P227" s="192"/>
      <c r="Q227" s="36">
        <v>7</v>
      </c>
      <c r="R227" s="7"/>
      <c r="S227" s="110"/>
      <c r="T227" s="8"/>
      <c r="U227" s="219"/>
      <c r="V227" s="209"/>
      <c r="W227" s="9" t="s">
        <v>7</v>
      </c>
      <c r="X227" s="7" t="s">
        <v>2</v>
      </c>
      <c r="Y227" s="240"/>
      <c r="Z227" s="13"/>
    </row>
    <row r="228" spans="1:26" ht="14.25" customHeight="1" x14ac:dyDescent="0.25">
      <c r="A228" s="189"/>
      <c r="B228" s="198"/>
      <c r="C228" s="198"/>
      <c r="D228" s="198"/>
      <c r="E228" s="198"/>
      <c r="F228" s="195"/>
      <c r="G228" s="198"/>
      <c r="H228" s="198"/>
      <c r="I228" s="198"/>
      <c r="J228" s="219"/>
      <c r="K228" s="209"/>
      <c r="L228" s="9" t="s">
        <v>8</v>
      </c>
      <c r="M228" s="7" t="s">
        <v>2</v>
      </c>
      <c r="N228" s="212"/>
      <c r="O228" s="192"/>
      <c r="P228" s="192"/>
      <c r="Q228" s="36">
        <v>8</v>
      </c>
      <c r="R228" s="7"/>
      <c r="S228" s="110"/>
      <c r="T228" s="8"/>
      <c r="U228" s="219"/>
      <c r="V228" s="209"/>
      <c r="W228" s="9" t="s">
        <v>8</v>
      </c>
      <c r="X228" s="7" t="s">
        <v>2</v>
      </c>
      <c r="Y228" s="240"/>
      <c r="Z228" s="13"/>
    </row>
    <row r="229" spans="1:26" ht="15" customHeight="1" thickBot="1" x14ac:dyDescent="0.3">
      <c r="A229" s="190"/>
      <c r="B229" s="199"/>
      <c r="C229" s="199"/>
      <c r="D229" s="199"/>
      <c r="E229" s="199"/>
      <c r="F229" s="196"/>
      <c r="G229" s="199"/>
      <c r="H229" s="199"/>
      <c r="I229" s="199"/>
      <c r="J229" s="223"/>
      <c r="K229" s="214"/>
      <c r="L229" s="47" t="s">
        <v>9</v>
      </c>
      <c r="M229" s="48" t="s">
        <v>2</v>
      </c>
      <c r="N229" s="213"/>
      <c r="O229" s="193"/>
      <c r="P229" s="193"/>
      <c r="Q229" s="49">
        <v>9</v>
      </c>
      <c r="R229" s="48"/>
      <c r="S229" s="111"/>
      <c r="T229" s="50"/>
      <c r="U229" s="223"/>
      <c r="V229" s="214"/>
      <c r="W229" s="47" t="s">
        <v>9</v>
      </c>
      <c r="X229" s="48" t="s">
        <v>2</v>
      </c>
      <c r="Y229" s="241"/>
      <c r="Z229" s="13"/>
    </row>
    <row r="230" spans="1:26" ht="14.25" customHeight="1" x14ac:dyDescent="0.25">
      <c r="A230" s="188">
        <f t="shared" ref="A230" si="17">A221+1</f>
        <v>26</v>
      </c>
      <c r="B230" s="197"/>
      <c r="C230" s="197"/>
      <c r="D230" s="197"/>
      <c r="E230" s="197"/>
      <c r="F230" s="194"/>
      <c r="G230" s="197"/>
      <c r="H230" s="197"/>
      <c r="I230" s="197"/>
      <c r="J230" s="218" t="s">
        <v>10</v>
      </c>
      <c r="K230" s="221" t="s">
        <v>164</v>
      </c>
      <c r="L230" s="222"/>
      <c r="M230" s="43" t="s">
        <v>0</v>
      </c>
      <c r="N230" s="211" t="str">
        <f>IF(J230="Threat",IFERROR(VLOOKUP(M230&amp;MAX(VLOOKUP(M231,Definition!$C$28:$E$33,3,FALSE),VLOOKUP(M232,Definition!$D$28:$E$33,2,FALSE),VLOOKUP(M233,ADMIN!$G$2:$H$7,2,FALSE),VLOOKUP(M234,ADMIN!$G$2:$H$7,2,FALSE),VLOOKUP(M235,ADMIN!$G$2:$H$7,2,FALSE),VLOOKUP(M236,ADMIN!$G$2:$H$7,2,FALSE),VLOOKUP(M237,ADMIN!$G$2:$H$7,2,FALSE),VLOOKUP(M238,ADMIN!$G$2:$H$7,2,FALSE)),ADMIN!$A$1:$B$35,2,FALSE),"NIL"),IF(J230="Opportunity",IFERROR(VLOOKUP(M230&amp;MAX(VLOOKUP(M231,Definition!$C$28:$D$33,5,FALSE),VLOOKUP(M232,Definition!$D$28:$D$33,4,FALSE),VLOOKUP(M233,ADMIN!$G$2:$H$7,2,FALSE),VLOOKUP(M234,ADMIN!$G$2:$H$7,2,FALSE),VLOOKUP(M235,ADMIN!$G$2:$H$7,2,FALSE),VLOOKUP(M236,ADMIN!$G$2:$H$7,2,FALSE),VLOOKUP(M237,ADMIN!$G$2:$H$7,2,FALSE),VLOOKUP(M238,ADMIN!$G$2:$H$7,2,FALSE)),ADMIN!$A$1:$C$35,3,FALSE),"NIL"),"Nil"))</f>
        <v>NIL</v>
      </c>
      <c r="O230" s="191"/>
      <c r="P230" s="191"/>
      <c r="Q230" s="44">
        <v>1</v>
      </c>
      <c r="R230" s="45"/>
      <c r="S230" s="109"/>
      <c r="T230" s="46"/>
      <c r="U230" s="218" t="s">
        <v>11</v>
      </c>
      <c r="V230" s="237" t="s">
        <v>164</v>
      </c>
      <c r="W230" s="238"/>
      <c r="X230" s="43" t="s">
        <v>0</v>
      </c>
      <c r="Y230" s="239" t="str">
        <f>IF(U230="Threat",IFERROR(VLOOKUP(X230&amp;MAX(VLOOKUP(X231,Definition!$C$28:$E$33,3,FALSE),VLOOKUP(X232,Definition!$D$28:$E$33,2,FALSE),VLOOKUP(X233,ADMIN!$G$2:$H$7,2,FALSE),VLOOKUP(X234,ADMIN!$G$2:$H$7,2,FALSE),VLOOKUP(X235,ADMIN!$G$2:$H$7,2,FALSE),VLOOKUP(X236,ADMIN!$G$2:$H$7,2,FALSE),VLOOKUP(X237,ADMIN!$G$2:$H$7,2,FALSE),VLOOKUP(X238,ADMIN!$G$2:$H$7,2,FALSE)),$A$1:$B$1,2,FALSE),"NIL"),IF(U230="Opportunity",IFERROR(VLOOKUP(X230&amp;MAX(VLOOKUP(X231,ADMIN!$D$2:$H$7,5,FALSE),VLOOKUP(X232,ADMIN!$E$2:$H$7,4,FALSE),VLOOKUP(X233,ADMIN!$G$2:$H$7,2,FALSE),VLOOKUP(X234,ADMIN!$G$2:$H$7,2,FALSE),VLOOKUP(X235,ADMIN!$G$2:$H$7,2,FALSE),VLOOKUP(X236,ADMIN!$G$2:$H$7,2,FALSE),VLOOKUP(X237,ADMIN!$G$2:$H$7,2,FALSE),VLOOKUP(X238,ADMIN!$G$2:$H$7,2,FALSE)),$A$1:$C$1,3,FALSE),"NIL"),"Nil"))</f>
        <v>NIL</v>
      </c>
      <c r="Z230" s="13"/>
    </row>
    <row r="231" spans="1:26" ht="14.25" customHeight="1" x14ac:dyDescent="0.25">
      <c r="A231" s="189"/>
      <c r="B231" s="198"/>
      <c r="C231" s="198"/>
      <c r="D231" s="198"/>
      <c r="E231" s="198"/>
      <c r="F231" s="195"/>
      <c r="G231" s="198"/>
      <c r="H231" s="198"/>
      <c r="I231" s="198"/>
      <c r="J231" s="219"/>
      <c r="K231" s="209" t="s">
        <v>158</v>
      </c>
      <c r="L231" s="9" t="s">
        <v>1</v>
      </c>
      <c r="M231" s="7" t="s">
        <v>2</v>
      </c>
      <c r="N231" s="212"/>
      <c r="O231" s="192"/>
      <c r="P231" s="192"/>
      <c r="Q231" s="36">
        <v>2</v>
      </c>
      <c r="R231" s="7"/>
      <c r="S231" s="110"/>
      <c r="T231" s="8"/>
      <c r="U231" s="219"/>
      <c r="V231" s="209" t="s">
        <v>158</v>
      </c>
      <c r="W231" s="9" t="s">
        <v>1</v>
      </c>
      <c r="X231" s="7" t="s">
        <v>2</v>
      </c>
      <c r="Y231" s="240"/>
      <c r="Z231" s="13"/>
    </row>
    <row r="232" spans="1:26" ht="14.25" customHeight="1" x14ac:dyDescent="0.25">
      <c r="A232" s="189"/>
      <c r="B232" s="198"/>
      <c r="C232" s="198"/>
      <c r="D232" s="198"/>
      <c r="E232" s="198"/>
      <c r="F232" s="195"/>
      <c r="G232" s="198"/>
      <c r="H232" s="198"/>
      <c r="I232" s="198"/>
      <c r="J232" s="219"/>
      <c r="K232" s="209"/>
      <c r="L232" s="9" t="s">
        <v>3</v>
      </c>
      <c r="M232" s="7" t="s">
        <v>2</v>
      </c>
      <c r="N232" s="212"/>
      <c r="O232" s="192"/>
      <c r="P232" s="192"/>
      <c r="Q232" s="36">
        <v>3</v>
      </c>
      <c r="R232" s="7"/>
      <c r="S232" s="110"/>
      <c r="T232" s="8"/>
      <c r="U232" s="219"/>
      <c r="V232" s="209"/>
      <c r="W232" s="9" t="s">
        <v>3</v>
      </c>
      <c r="X232" s="7" t="s">
        <v>2</v>
      </c>
      <c r="Y232" s="240"/>
      <c r="Z232" s="13"/>
    </row>
    <row r="233" spans="1:26" ht="14.25" customHeight="1" x14ac:dyDescent="0.25">
      <c r="A233" s="189"/>
      <c r="B233" s="198"/>
      <c r="C233" s="198"/>
      <c r="D233" s="198"/>
      <c r="E233" s="198"/>
      <c r="F233" s="195"/>
      <c r="G233" s="198"/>
      <c r="H233" s="198"/>
      <c r="I233" s="198"/>
      <c r="J233" s="219"/>
      <c r="K233" s="209"/>
      <c r="L233" s="9" t="s">
        <v>4</v>
      </c>
      <c r="M233" s="7" t="s">
        <v>2</v>
      </c>
      <c r="N233" s="212"/>
      <c r="O233" s="192"/>
      <c r="P233" s="192"/>
      <c r="Q233" s="36">
        <v>4</v>
      </c>
      <c r="R233" s="7"/>
      <c r="S233" s="110"/>
      <c r="T233" s="8"/>
      <c r="U233" s="219"/>
      <c r="V233" s="209"/>
      <c r="W233" s="9" t="s">
        <v>4</v>
      </c>
      <c r="X233" s="7" t="s">
        <v>2</v>
      </c>
      <c r="Y233" s="240"/>
      <c r="Z233" s="13"/>
    </row>
    <row r="234" spans="1:26" ht="14.25" customHeight="1" x14ac:dyDescent="0.25">
      <c r="A234" s="189"/>
      <c r="B234" s="198"/>
      <c r="C234" s="198"/>
      <c r="D234" s="198"/>
      <c r="E234" s="198"/>
      <c r="F234" s="195"/>
      <c r="G234" s="198"/>
      <c r="H234" s="198"/>
      <c r="I234" s="198"/>
      <c r="J234" s="219"/>
      <c r="K234" s="209"/>
      <c r="L234" s="9" t="s">
        <v>5</v>
      </c>
      <c r="M234" s="7" t="s">
        <v>2</v>
      </c>
      <c r="N234" s="212"/>
      <c r="O234" s="192"/>
      <c r="P234" s="192"/>
      <c r="Q234" s="36">
        <v>5</v>
      </c>
      <c r="R234" s="7"/>
      <c r="S234" s="110"/>
      <c r="T234" s="8"/>
      <c r="U234" s="219"/>
      <c r="V234" s="209"/>
      <c r="W234" s="9" t="s">
        <v>5</v>
      </c>
      <c r="X234" s="7" t="s">
        <v>2</v>
      </c>
      <c r="Y234" s="240"/>
      <c r="Z234" s="13"/>
    </row>
    <row r="235" spans="1:26" ht="14.25" customHeight="1" x14ac:dyDescent="0.25">
      <c r="A235" s="189"/>
      <c r="B235" s="198"/>
      <c r="C235" s="198"/>
      <c r="D235" s="198"/>
      <c r="E235" s="198"/>
      <c r="F235" s="195"/>
      <c r="G235" s="198"/>
      <c r="H235" s="198"/>
      <c r="I235" s="198"/>
      <c r="J235" s="219"/>
      <c r="K235" s="209"/>
      <c r="L235" s="9" t="s">
        <v>6</v>
      </c>
      <c r="M235" s="7" t="s">
        <v>2</v>
      </c>
      <c r="N235" s="212"/>
      <c r="O235" s="192"/>
      <c r="P235" s="192"/>
      <c r="Q235" s="36">
        <v>6</v>
      </c>
      <c r="R235" s="7"/>
      <c r="S235" s="110"/>
      <c r="T235" s="8"/>
      <c r="U235" s="219"/>
      <c r="V235" s="209"/>
      <c r="W235" s="9" t="s">
        <v>6</v>
      </c>
      <c r="X235" s="7" t="s">
        <v>2</v>
      </c>
      <c r="Y235" s="240"/>
      <c r="Z235" s="13"/>
    </row>
    <row r="236" spans="1:26" ht="14.25" customHeight="1" x14ac:dyDescent="0.25">
      <c r="A236" s="189"/>
      <c r="B236" s="198"/>
      <c r="C236" s="198"/>
      <c r="D236" s="198"/>
      <c r="E236" s="198"/>
      <c r="F236" s="195"/>
      <c r="G236" s="198"/>
      <c r="H236" s="198"/>
      <c r="I236" s="198"/>
      <c r="J236" s="219"/>
      <c r="K236" s="209"/>
      <c r="L236" s="9" t="s">
        <v>7</v>
      </c>
      <c r="M236" s="7" t="s">
        <v>2</v>
      </c>
      <c r="N236" s="212"/>
      <c r="O236" s="192"/>
      <c r="P236" s="192"/>
      <c r="Q236" s="36">
        <v>7</v>
      </c>
      <c r="R236" s="7"/>
      <c r="S236" s="110"/>
      <c r="T236" s="8"/>
      <c r="U236" s="219"/>
      <c r="V236" s="209"/>
      <c r="W236" s="9" t="s">
        <v>7</v>
      </c>
      <c r="X236" s="7" t="s">
        <v>2</v>
      </c>
      <c r="Y236" s="240"/>
      <c r="Z236" s="13"/>
    </row>
    <row r="237" spans="1:26" ht="14.25" customHeight="1" x14ac:dyDescent="0.25">
      <c r="A237" s="189"/>
      <c r="B237" s="198"/>
      <c r="C237" s="198"/>
      <c r="D237" s="198"/>
      <c r="E237" s="198"/>
      <c r="F237" s="195"/>
      <c r="G237" s="198"/>
      <c r="H237" s="198"/>
      <c r="I237" s="198"/>
      <c r="J237" s="219"/>
      <c r="K237" s="209"/>
      <c r="L237" s="9" t="s">
        <v>8</v>
      </c>
      <c r="M237" s="7" t="s">
        <v>2</v>
      </c>
      <c r="N237" s="212"/>
      <c r="O237" s="192"/>
      <c r="P237" s="192"/>
      <c r="Q237" s="36">
        <v>8</v>
      </c>
      <c r="R237" s="7"/>
      <c r="S237" s="110"/>
      <c r="T237" s="8"/>
      <c r="U237" s="219"/>
      <c r="V237" s="209"/>
      <c r="W237" s="9" t="s">
        <v>8</v>
      </c>
      <c r="X237" s="7" t="s">
        <v>2</v>
      </c>
      <c r="Y237" s="240"/>
      <c r="Z237" s="13"/>
    </row>
    <row r="238" spans="1:26" ht="15" customHeight="1" thickBot="1" x14ac:dyDescent="0.3">
      <c r="A238" s="190"/>
      <c r="B238" s="199"/>
      <c r="C238" s="199"/>
      <c r="D238" s="199"/>
      <c r="E238" s="199"/>
      <c r="F238" s="196"/>
      <c r="G238" s="199"/>
      <c r="H238" s="199"/>
      <c r="I238" s="199"/>
      <c r="J238" s="223"/>
      <c r="K238" s="214"/>
      <c r="L238" s="47" t="s">
        <v>9</v>
      </c>
      <c r="M238" s="48" t="s">
        <v>2</v>
      </c>
      <c r="N238" s="213"/>
      <c r="O238" s="193"/>
      <c r="P238" s="193"/>
      <c r="Q238" s="49">
        <v>9</v>
      </c>
      <c r="R238" s="48"/>
      <c r="S238" s="111"/>
      <c r="T238" s="50"/>
      <c r="U238" s="223"/>
      <c r="V238" s="214"/>
      <c r="W238" s="47" t="s">
        <v>9</v>
      </c>
      <c r="X238" s="48" t="s">
        <v>2</v>
      </c>
      <c r="Y238" s="241"/>
      <c r="Z238" s="13"/>
    </row>
    <row r="239" spans="1:26" ht="14.25" customHeight="1" x14ac:dyDescent="0.25">
      <c r="A239" s="188">
        <f t="shared" ref="A239" si="18">A230+1</f>
        <v>27</v>
      </c>
      <c r="B239" s="197"/>
      <c r="C239" s="197"/>
      <c r="D239" s="197"/>
      <c r="E239" s="197"/>
      <c r="F239" s="194"/>
      <c r="G239" s="197"/>
      <c r="H239" s="197"/>
      <c r="I239" s="197"/>
      <c r="J239" s="218" t="s">
        <v>10</v>
      </c>
      <c r="K239" s="221" t="s">
        <v>164</v>
      </c>
      <c r="L239" s="222"/>
      <c r="M239" s="43" t="s">
        <v>0</v>
      </c>
      <c r="N239" s="211" t="str">
        <f>IF(J239="Threat",IFERROR(VLOOKUP(M239&amp;MAX(VLOOKUP(M240,Definition!$C$28:$E$33,3,FALSE),VLOOKUP(M241,Definition!$D$28:$E$33,2,FALSE),VLOOKUP(M242,ADMIN!$G$2:$H$7,2,FALSE),VLOOKUP(M243,ADMIN!$G$2:$H$7,2,FALSE),VLOOKUP(M244,ADMIN!$G$2:$H$7,2,FALSE),VLOOKUP(M245,ADMIN!$G$2:$H$7,2,FALSE),VLOOKUP(M246,ADMIN!$G$2:$H$7,2,FALSE),VLOOKUP(M247,ADMIN!$G$2:$H$7,2,FALSE)),ADMIN!$A$1:$B$35,2,FALSE),"NIL"),IF(J239="Opportunity",IFERROR(VLOOKUP(M239&amp;MAX(VLOOKUP(M240,Definition!$C$28:$D$33,5,FALSE),VLOOKUP(M241,Definition!$D$28:$D$33,4,FALSE),VLOOKUP(M242,ADMIN!$G$2:$H$7,2,FALSE),VLOOKUP(M243,ADMIN!$G$2:$H$7,2,FALSE),VLOOKUP(M244,ADMIN!$G$2:$H$7,2,FALSE),VLOOKUP(M245,ADMIN!$G$2:$H$7,2,FALSE),VLOOKUP(M246,ADMIN!$G$2:$H$7,2,FALSE),VLOOKUP(M247,ADMIN!$G$2:$H$7,2,FALSE)),ADMIN!$A$1:$C$35,3,FALSE),"NIL"),"Nil"))</f>
        <v>NIL</v>
      </c>
      <c r="O239" s="191"/>
      <c r="P239" s="191"/>
      <c r="Q239" s="44">
        <v>1</v>
      </c>
      <c r="R239" s="45"/>
      <c r="S239" s="109"/>
      <c r="T239" s="46"/>
      <c r="U239" s="218" t="s">
        <v>11</v>
      </c>
      <c r="V239" s="237" t="s">
        <v>164</v>
      </c>
      <c r="W239" s="238"/>
      <c r="X239" s="43" t="s">
        <v>0</v>
      </c>
      <c r="Y239" s="239" t="str">
        <f>IF(U239="Threat",IFERROR(VLOOKUP(X239&amp;MAX(VLOOKUP(X240,Definition!$C$28:$E$33,3,FALSE),VLOOKUP(X241,Definition!$D$28:$E$33,2,FALSE),VLOOKUP(X242,ADMIN!$G$2:$H$7,2,FALSE),VLOOKUP(X243,ADMIN!$G$2:$H$7,2,FALSE),VLOOKUP(X244,ADMIN!$G$2:$H$7,2,FALSE),VLOOKUP(X245,ADMIN!$G$2:$H$7,2,FALSE),VLOOKUP(X246,ADMIN!$G$2:$H$7,2,FALSE),VLOOKUP(X247,ADMIN!$G$2:$H$7,2,FALSE)),$A$1:$B$1,2,FALSE),"NIL"),IF(U239="Opportunity",IFERROR(VLOOKUP(X239&amp;MAX(VLOOKUP(X240,ADMIN!$D$2:$H$7,5,FALSE),VLOOKUP(X241,ADMIN!$E$2:$H$7,4,FALSE),VLOOKUP(X242,ADMIN!$G$2:$H$7,2,FALSE),VLOOKUP(X243,ADMIN!$G$2:$H$7,2,FALSE),VLOOKUP(X244,ADMIN!$G$2:$H$7,2,FALSE),VLOOKUP(X245,ADMIN!$G$2:$H$7,2,FALSE),VLOOKUP(X246,ADMIN!$G$2:$H$7,2,FALSE),VLOOKUP(X247,ADMIN!$G$2:$H$7,2,FALSE)),$A$1:$C$1,3,FALSE),"NIL"),"Nil"))</f>
        <v>NIL</v>
      </c>
      <c r="Z239" s="13"/>
    </row>
    <row r="240" spans="1:26" ht="14.25" customHeight="1" x14ac:dyDescent="0.25">
      <c r="A240" s="189"/>
      <c r="B240" s="198"/>
      <c r="C240" s="198"/>
      <c r="D240" s="198"/>
      <c r="E240" s="198"/>
      <c r="F240" s="195"/>
      <c r="G240" s="198"/>
      <c r="H240" s="198"/>
      <c r="I240" s="198"/>
      <c r="J240" s="219"/>
      <c r="K240" s="209" t="s">
        <v>158</v>
      </c>
      <c r="L240" s="9" t="s">
        <v>1</v>
      </c>
      <c r="M240" s="7" t="s">
        <v>2</v>
      </c>
      <c r="N240" s="212"/>
      <c r="O240" s="192"/>
      <c r="P240" s="192"/>
      <c r="Q240" s="36">
        <v>2</v>
      </c>
      <c r="R240" s="7"/>
      <c r="S240" s="110"/>
      <c r="T240" s="8"/>
      <c r="U240" s="219"/>
      <c r="V240" s="209" t="s">
        <v>158</v>
      </c>
      <c r="W240" s="9" t="s">
        <v>1</v>
      </c>
      <c r="X240" s="7" t="s">
        <v>2</v>
      </c>
      <c r="Y240" s="240"/>
      <c r="Z240" s="13"/>
    </row>
    <row r="241" spans="1:26" ht="14.25" customHeight="1" x14ac:dyDescent="0.25">
      <c r="A241" s="189"/>
      <c r="B241" s="198"/>
      <c r="C241" s="198"/>
      <c r="D241" s="198"/>
      <c r="E241" s="198"/>
      <c r="F241" s="195"/>
      <c r="G241" s="198"/>
      <c r="H241" s="198"/>
      <c r="I241" s="198"/>
      <c r="J241" s="219"/>
      <c r="K241" s="209"/>
      <c r="L241" s="9" t="s">
        <v>3</v>
      </c>
      <c r="M241" s="7" t="s">
        <v>2</v>
      </c>
      <c r="N241" s="212"/>
      <c r="O241" s="192"/>
      <c r="P241" s="192"/>
      <c r="Q241" s="36">
        <v>3</v>
      </c>
      <c r="R241" s="7"/>
      <c r="S241" s="110"/>
      <c r="T241" s="8"/>
      <c r="U241" s="219"/>
      <c r="V241" s="209"/>
      <c r="W241" s="9" t="s">
        <v>3</v>
      </c>
      <c r="X241" s="7" t="s">
        <v>2</v>
      </c>
      <c r="Y241" s="240"/>
      <c r="Z241" s="13"/>
    </row>
    <row r="242" spans="1:26" ht="14.25" customHeight="1" x14ac:dyDescent="0.25">
      <c r="A242" s="189"/>
      <c r="B242" s="198"/>
      <c r="C242" s="198"/>
      <c r="D242" s="198"/>
      <c r="E242" s="198"/>
      <c r="F242" s="195"/>
      <c r="G242" s="198"/>
      <c r="H242" s="198"/>
      <c r="I242" s="198"/>
      <c r="J242" s="219"/>
      <c r="K242" s="209"/>
      <c r="L242" s="9" t="s">
        <v>4</v>
      </c>
      <c r="M242" s="7" t="s">
        <v>2</v>
      </c>
      <c r="N242" s="212"/>
      <c r="O242" s="192"/>
      <c r="P242" s="192"/>
      <c r="Q242" s="36">
        <v>4</v>
      </c>
      <c r="R242" s="7"/>
      <c r="S242" s="110"/>
      <c r="T242" s="8"/>
      <c r="U242" s="219"/>
      <c r="V242" s="209"/>
      <c r="W242" s="9" t="s">
        <v>4</v>
      </c>
      <c r="X242" s="7" t="s">
        <v>2</v>
      </c>
      <c r="Y242" s="240"/>
      <c r="Z242" s="13"/>
    </row>
    <row r="243" spans="1:26" ht="14.25" customHeight="1" x14ac:dyDescent="0.25">
      <c r="A243" s="189"/>
      <c r="B243" s="198"/>
      <c r="C243" s="198"/>
      <c r="D243" s="198"/>
      <c r="E243" s="198"/>
      <c r="F243" s="195"/>
      <c r="G243" s="198"/>
      <c r="H243" s="198"/>
      <c r="I243" s="198"/>
      <c r="J243" s="219"/>
      <c r="K243" s="209"/>
      <c r="L243" s="9" t="s">
        <v>5</v>
      </c>
      <c r="M243" s="7" t="s">
        <v>2</v>
      </c>
      <c r="N243" s="212"/>
      <c r="O243" s="192"/>
      <c r="P243" s="192"/>
      <c r="Q243" s="36">
        <v>5</v>
      </c>
      <c r="R243" s="7"/>
      <c r="S243" s="110"/>
      <c r="T243" s="8"/>
      <c r="U243" s="219"/>
      <c r="V243" s="209"/>
      <c r="W243" s="9" t="s">
        <v>5</v>
      </c>
      <c r="X243" s="7" t="s">
        <v>2</v>
      </c>
      <c r="Y243" s="240"/>
      <c r="Z243" s="13"/>
    </row>
    <row r="244" spans="1:26" ht="14.25" customHeight="1" x14ac:dyDescent="0.25">
      <c r="A244" s="189"/>
      <c r="B244" s="198"/>
      <c r="C244" s="198"/>
      <c r="D244" s="198"/>
      <c r="E244" s="198"/>
      <c r="F244" s="195"/>
      <c r="G244" s="198"/>
      <c r="H244" s="198"/>
      <c r="I244" s="198"/>
      <c r="J244" s="219"/>
      <c r="K244" s="209"/>
      <c r="L244" s="9" t="s">
        <v>6</v>
      </c>
      <c r="M244" s="7" t="s">
        <v>2</v>
      </c>
      <c r="N244" s="212"/>
      <c r="O244" s="192"/>
      <c r="P244" s="192"/>
      <c r="Q244" s="36">
        <v>6</v>
      </c>
      <c r="R244" s="7"/>
      <c r="S244" s="110"/>
      <c r="T244" s="8"/>
      <c r="U244" s="219"/>
      <c r="V244" s="209"/>
      <c r="W244" s="9" t="s">
        <v>6</v>
      </c>
      <c r="X244" s="7" t="s">
        <v>2</v>
      </c>
      <c r="Y244" s="240"/>
      <c r="Z244" s="13"/>
    </row>
    <row r="245" spans="1:26" ht="14.25" customHeight="1" x14ac:dyDescent="0.25">
      <c r="A245" s="189"/>
      <c r="B245" s="198"/>
      <c r="C245" s="198"/>
      <c r="D245" s="198"/>
      <c r="E245" s="198"/>
      <c r="F245" s="195"/>
      <c r="G245" s="198"/>
      <c r="H245" s="198"/>
      <c r="I245" s="198"/>
      <c r="J245" s="219"/>
      <c r="K245" s="209"/>
      <c r="L245" s="9" t="s">
        <v>7</v>
      </c>
      <c r="M245" s="7" t="s">
        <v>2</v>
      </c>
      <c r="N245" s="212"/>
      <c r="O245" s="192"/>
      <c r="P245" s="192"/>
      <c r="Q245" s="36">
        <v>7</v>
      </c>
      <c r="R245" s="7"/>
      <c r="S245" s="110"/>
      <c r="T245" s="8"/>
      <c r="U245" s="219"/>
      <c r="V245" s="209"/>
      <c r="W245" s="9" t="s">
        <v>7</v>
      </c>
      <c r="X245" s="7" t="s">
        <v>2</v>
      </c>
      <c r="Y245" s="240"/>
      <c r="Z245" s="13"/>
    </row>
    <row r="246" spans="1:26" ht="14.25" customHeight="1" x14ac:dyDescent="0.25">
      <c r="A246" s="189"/>
      <c r="B246" s="198"/>
      <c r="C246" s="198"/>
      <c r="D246" s="198"/>
      <c r="E246" s="198"/>
      <c r="F246" s="195"/>
      <c r="G246" s="198"/>
      <c r="H246" s="198"/>
      <c r="I246" s="198"/>
      <c r="J246" s="219"/>
      <c r="K246" s="209"/>
      <c r="L246" s="9" t="s">
        <v>8</v>
      </c>
      <c r="M246" s="7" t="s">
        <v>2</v>
      </c>
      <c r="N246" s="212"/>
      <c r="O246" s="192"/>
      <c r="P246" s="192"/>
      <c r="Q246" s="36">
        <v>8</v>
      </c>
      <c r="R246" s="7"/>
      <c r="S246" s="110"/>
      <c r="T246" s="8"/>
      <c r="U246" s="219"/>
      <c r="V246" s="209"/>
      <c r="W246" s="9" t="s">
        <v>8</v>
      </c>
      <c r="X246" s="7" t="s">
        <v>2</v>
      </c>
      <c r="Y246" s="240"/>
      <c r="Z246" s="13"/>
    </row>
    <row r="247" spans="1:26" ht="15" customHeight="1" thickBot="1" x14ac:dyDescent="0.3">
      <c r="A247" s="190"/>
      <c r="B247" s="199"/>
      <c r="C247" s="199"/>
      <c r="D247" s="199"/>
      <c r="E247" s="199"/>
      <c r="F247" s="196"/>
      <c r="G247" s="199"/>
      <c r="H247" s="199"/>
      <c r="I247" s="199"/>
      <c r="J247" s="223"/>
      <c r="K247" s="214"/>
      <c r="L247" s="47" t="s">
        <v>9</v>
      </c>
      <c r="M247" s="48" t="s">
        <v>2</v>
      </c>
      <c r="N247" s="213"/>
      <c r="O247" s="193"/>
      <c r="P247" s="193"/>
      <c r="Q247" s="49">
        <v>9</v>
      </c>
      <c r="R247" s="48"/>
      <c r="S247" s="111"/>
      <c r="T247" s="50"/>
      <c r="U247" s="223"/>
      <c r="V247" s="214"/>
      <c r="W247" s="47" t="s">
        <v>9</v>
      </c>
      <c r="X247" s="48" t="s">
        <v>2</v>
      </c>
      <c r="Y247" s="241"/>
      <c r="Z247" s="13"/>
    </row>
    <row r="248" spans="1:26" ht="14.25" customHeight="1" x14ac:dyDescent="0.25">
      <c r="A248" s="188">
        <f t="shared" ref="A248" si="19">A239+1</f>
        <v>28</v>
      </c>
      <c r="B248" s="197"/>
      <c r="C248" s="197"/>
      <c r="D248" s="197"/>
      <c r="E248" s="197"/>
      <c r="F248" s="194"/>
      <c r="G248" s="197"/>
      <c r="H248" s="197"/>
      <c r="I248" s="197"/>
      <c r="J248" s="218" t="s">
        <v>10</v>
      </c>
      <c r="K248" s="221" t="s">
        <v>164</v>
      </c>
      <c r="L248" s="222"/>
      <c r="M248" s="43" t="s">
        <v>0</v>
      </c>
      <c r="N248" s="211" t="str">
        <f>IF(J248="Threat",IFERROR(VLOOKUP(M248&amp;MAX(VLOOKUP(M249,Definition!$C$28:$E$33,3,FALSE),VLOOKUP(M250,Definition!$D$28:$E$33,2,FALSE),VLOOKUP(M251,ADMIN!$G$2:$H$7,2,FALSE),VLOOKUP(M252,ADMIN!$G$2:$H$7,2,FALSE),VLOOKUP(M253,ADMIN!$G$2:$H$7,2,FALSE),VLOOKUP(M254,ADMIN!$G$2:$H$7,2,FALSE),VLOOKUP(M255,ADMIN!$G$2:$H$7,2,FALSE),VLOOKUP(M256,ADMIN!$G$2:$H$7,2,FALSE)),ADMIN!$A$1:$B$35,2,FALSE),"NIL"),IF(J248="Opportunity",IFERROR(VLOOKUP(M248&amp;MAX(VLOOKUP(M249,Definition!$C$28:$D$33,5,FALSE),VLOOKUP(M250,Definition!$D$28:$D$33,4,FALSE),VLOOKUP(M251,ADMIN!$G$2:$H$7,2,FALSE),VLOOKUP(M252,ADMIN!$G$2:$H$7,2,FALSE),VLOOKUP(M253,ADMIN!$G$2:$H$7,2,FALSE),VLOOKUP(M254,ADMIN!$G$2:$H$7,2,FALSE),VLOOKUP(M255,ADMIN!$G$2:$H$7,2,FALSE),VLOOKUP(M256,ADMIN!$G$2:$H$7,2,FALSE)),ADMIN!$A$1:$C$35,3,FALSE),"NIL"),"Nil"))</f>
        <v>NIL</v>
      </c>
      <c r="O248" s="191"/>
      <c r="P248" s="191"/>
      <c r="Q248" s="44">
        <v>1</v>
      </c>
      <c r="R248" s="45"/>
      <c r="S248" s="109"/>
      <c r="T248" s="46"/>
      <c r="U248" s="218" t="s">
        <v>11</v>
      </c>
      <c r="V248" s="237" t="s">
        <v>164</v>
      </c>
      <c r="W248" s="238"/>
      <c r="X248" s="43" t="s">
        <v>0</v>
      </c>
      <c r="Y248" s="239" t="str">
        <f>IF(U248="Threat",IFERROR(VLOOKUP(X248&amp;MAX(VLOOKUP(X249,Definition!$C$28:$E$33,3,FALSE),VLOOKUP(X250,Definition!$D$28:$E$33,2,FALSE),VLOOKUP(X251,ADMIN!$G$2:$H$7,2,FALSE),VLOOKUP(X252,ADMIN!$G$2:$H$7,2,FALSE),VLOOKUP(X253,ADMIN!$G$2:$H$7,2,FALSE),VLOOKUP(X254,ADMIN!$G$2:$H$7,2,FALSE),VLOOKUP(X255,ADMIN!$G$2:$H$7,2,FALSE),VLOOKUP(X256,ADMIN!$G$2:$H$7,2,FALSE)),$A$1:$B$1,2,FALSE),"NIL"),IF(U248="Opportunity",IFERROR(VLOOKUP(X248&amp;MAX(VLOOKUP(X249,ADMIN!$D$2:$H$7,5,FALSE),VLOOKUP(X250,ADMIN!$E$2:$H$7,4,FALSE),VLOOKUP(X251,ADMIN!$G$2:$H$7,2,FALSE),VLOOKUP(X252,ADMIN!$G$2:$H$7,2,FALSE),VLOOKUP(X253,ADMIN!$G$2:$H$7,2,FALSE),VLOOKUP(X254,ADMIN!$G$2:$H$7,2,FALSE),VLOOKUP(X255,ADMIN!$G$2:$H$7,2,FALSE),VLOOKUP(X256,ADMIN!$G$2:$H$7,2,FALSE)),$A$1:$C$1,3,FALSE),"NIL"),"Nil"))</f>
        <v>NIL</v>
      </c>
      <c r="Z248" s="13"/>
    </row>
    <row r="249" spans="1:26" ht="14.25" customHeight="1" x14ac:dyDescent="0.25">
      <c r="A249" s="189"/>
      <c r="B249" s="198"/>
      <c r="C249" s="198"/>
      <c r="D249" s="198"/>
      <c r="E249" s="198"/>
      <c r="F249" s="195"/>
      <c r="G249" s="198"/>
      <c r="H249" s="198"/>
      <c r="I249" s="198"/>
      <c r="J249" s="219"/>
      <c r="K249" s="209" t="s">
        <v>158</v>
      </c>
      <c r="L249" s="9" t="s">
        <v>1</v>
      </c>
      <c r="M249" s="7" t="s">
        <v>2</v>
      </c>
      <c r="N249" s="212"/>
      <c r="O249" s="192"/>
      <c r="P249" s="192"/>
      <c r="Q249" s="36">
        <v>2</v>
      </c>
      <c r="R249" s="7"/>
      <c r="S249" s="110"/>
      <c r="T249" s="8"/>
      <c r="U249" s="219"/>
      <c r="V249" s="209" t="s">
        <v>158</v>
      </c>
      <c r="W249" s="9" t="s">
        <v>1</v>
      </c>
      <c r="X249" s="7" t="s">
        <v>2</v>
      </c>
      <c r="Y249" s="240"/>
      <c r="Z249" s="13"/>
    </row>
    <row r="250" spans="1:26" ht="14.25" customHeight="1" x14ac:dyDescent="0.25">
      <c r="A250" s="189"/>
      <c r="B250" s="198"/>
      <c r="C250" s="198"/>
      <c r="D250" s="198"/>
      <c r="E250" s="198"/>
      <c r="F250" s="195"/>
      <c r="G250" s="198"/>
      <c r="H250" s="198"/>
      <c r="I250" s="198"/>
      <c r="J250" s="219"/>
      <c r="K250" s="209"/>
      <c r="L250" s="9" t="s">
        <v>3</v>
      </c>
      <c r="M250" s="7" t="s">
        <v>2</v>
      </c>
      <c r="N250" s="212"/>
      <c r="O250" s="192"/>
      <c r="P250" s="192"/>
      <c r="Q250" s="36">
        <v>3</v>
      </c>
      <c r="R250" s="7"/>
      <c r="S250" s="110"/>
      <c r="T250" s="8"/>
      <c r="U250" s="219"/>
      <c r="V250" s="209"/>
      <c r="W250" s="9" t="s">
        <v>3</v>
      </c>
      <c r="X250" s="7" t="s">
        <v>2</v>
      </c>
      <c r="Y250" s="240"/>
      <c r="Z250" s="13"/>
    </row>
    <row r="251" spans="1:26" ht="14.25" customHeight="1" x14ac:dyDescent="0.25">
      <c r="A251" s="189"/>
      <c r="B251" s="198"/>
      <c r="C251" s="198"/>
      <c r="D251" s="198"/>
      <c r="E251" s="198"/>
      <c r="F251" s="195"/>
      <c r="G251" s="198"/>
      <c r="H251" s="198"/>
      <c r="I251" s="198"/>
      <c r="J251" s="219"/>
      <c r="K251" s="209"/>
      <c r="L251" s="9" t="s">
        <v>4</v>
      </c>
      <c r="M251" s="7" t="s">
        <v>2</v>
      </c>
      <c r="N251" s="212"/>
      <c r="O251" s="192"/>
      <c r="P251" s="192"/>
      <c r="Q251" s="36">
        <v>4</v>
      </c>
      <c r="R251" s="7"/>
      <c r="S251" s="110"/>
      <c r="T251" s="8"/>
      <c r="U251" s="219"/>
      <c r="V251" s="209"/>
      <c r="W251" s="9" t="s">
        <v>4</v>
      </c>
      <c r="X251" s="7" t="s">
        <v>2</v>
      </c>
      <c r="Y251" s="240"/>
      <c r="Z251" s="13"/>
    </row>
    <row r="252" spans="1:26" ht="14.25" customHeight="1" x14ac:dyDescent="0.25">
      <c r="A252" s="189"/>
      <c r="B252" s="198"/>
      <c r="C252" s="198"/>
      <c r="D252" s="198"/>
      <c r="E252" s="198"/>
      <c r="F252" s="195"/>
      <c r="G252" s="198"/>
      <c r="H252" s="198"/>
      <c r="I252" s="198"/>
      <c r="J252" s="219"/>
      <c r="K252" s="209"/>
      <c r="L252" s="9" t="s">
        <v>5</v>
      </c>
      <c r="M252" s="7" t="s">
        <v>2</v>
      </c>
      <c r="N252" s="212"/>
      <c r="O252" s="192"/>
      <c r="P252" s="192"/>
      <c r="Q252" s="36">
        <v>5</v>
      </c>
      <c r="R252" s="7"/>
      <c r="S252" s="110"/>
      <c r="T252" s="8"/>
      <c r="U252" s="219"/>
      <c r="V252" s="209"/>
      <c r="W252" s="9" t="s">
        <v>5</v>
      </c>
      <c r="X252" s="7" t="s">
        <v>2</v>
      </c>
      <c r="Y252" s="240"/>
      <c r="Z252" s="13"/>
    </row>
    <row r="253" spans="1:26" ht="14.25" customHeight="1" x14ac:dyDescent="0.25">
      <c r="A253" s="189"/>
      <c r="B253" s="198"/>
      <c r="C253" s="198"/>
      <c r="D253" s="198"/>
      <c r="E253" s="198"/>
      <c r="F253" s="195"/>
      <c r="G253" s="198"/>
      <c r="H253" s="198"/>
      <c r="I253" s="198"/>
      <c r="J253" s="219"/>
      <c r="K253" s="209"/>
      <c r="L253" s="9" t="s">
        <v>6</v>
      </c>
      <c r="M253" s="7" t="s">
        <v>2</v>
      </c>
      <c r="N253" s="212"/>
      <c r="O253" s="192"/>
      <c r="P253" s="192"/>
      <c r="Q253" s="36">
        <v>6</v>
      </c>
      <c r="R253" s="7"/>
      <c r="S253" s="110"/>
      <c r="T253" s="8"/>
      <c r="U253" s="219"/>
      <c r="V253" s="209"/>
      <c r="W253" s="9" t="s">
        <v>6</v>
      </c>
      <c r="X253" s="7" t="s">
        <v>2</v>
      </c>
      <c r="Y253" s="240"/>
      <c r="Z253" s="13"/>
    </row>
    <row r="254" spans="1:26" ht="14.25" customHeight="1" x14ac:dyDescent="0.25">
      <c r="A254" s="189"/>
      <c r="B254" s="198"/>
      <c r="C254" s="198"/>
      <c r="D254" s="198"/>
      <c r="E254" s="198"/>
      <c r="F254" s="195"/>
      <c r="G254" s="198"/>
      <c r="H254" s="198"/>
      <c r="I254" s="198"/>
      <c r="J254" s="219"/>
      <c r="K254" s="209"/>
      <c r="L254" s="9" t="s">
        <v>7</v>
      </c>
      <c r="M254" s="7" t="s">
        <v>2</v>
      </c>
      <c r="N254" s="212"/>
      <c r="O254" s="192"/>
      <c r="P254" s="192"/>
      <c r="Q254" s="36">
        <v>7</v>
      </c>
      <c r="R254" s="7"/>
      <c r="S254" s="110"/>
      <c r="T254" s="8"/>
      <c r="U254" s="219"/>
      <c r="V254" s="209"/>
      <c r="W254" s="9" t="s">
        <v>7</v>
      </c>
      <c r="X254" s="7" t="s">
        <v>2</v>
      </c>
      <c r="Y254" s="240"/>
      <c r="Z254" s="13"/>
    </row>
    <row r="255" spans="1:26" ht="14.25" customHeight="1" x14ac:dyDescent="0.25">
      <c r="A255" s="189"/>
      <c r="B255" s="198"/>
      <c r="C255" s="198"/>
      <c r="D255" s="198"/>
      <c r="E255" s="198"/>
      <c r="F255" s="195"/>
      <c r="G255" s="198"/>
      <c r="H255" s="198"/>
      <c r="I255" s="198"/>
      <c r="J255" s="219"/>
      <c r="K255" s="209"/>
      <c r="L255" s="9" t="s">
        <v>8</v>
      </c>
      <c r="M255" s="7" t="s">
        <v>2</v>
      </c>
      <c r="N255" s="212"/>
      <c r="O255" s="192"/>
      <c r="P255" s="192"/>
      <c r="Q255" s="36">
        <v>8</v>
      </c>
      <c r="R255" s="7"/>
      <c r="S255" s="110"/>
      <c r="T255" s="8"/>
      <c r="U255" s="219"/>
      <c r="V255" s="209"/>
      <c r="W255" s="9" t="s">
        <v>8</v>
      </c>
      <c r="X255" s="7" t="s">
        <v>2</v>
      </c>
      <c r="Y255" s="240"/>
      <c r="Z255" s="13"/>
    </row>
    <row r="256" spans="1:26" ht="15" customHeight="1" thickBot="1" x14ac:dyDescent="0.3">
      <c r="A256" s="190"/>
      <c r="B256" s="199"/>
      <c r="C256" s="199"/>
      <c r="D256" s="199"/>
      <c r="E256" s="199"/>
      <c r="F256" s="196"/>
      <c r="G256" s="199"/>
      <c r="H256" s="199"/>
      <c r="I256" s="199"/>
      <c r="J256" s="223"/>
      <c r="K256" s="214"/>
      <c r="L256" s="47" t="s">
        <v>9</v>
      </c>
      <c r="M256" s="48" t="s">
        <v>2</v>
      </c>
      <c r="N256" s="213"/>
      <c r="O256" s="193"/>
      <c r="P256" s="193"/>
      <c r="Q256" s="49">
        <v>9</v>
      </c>
      <c r="R256" s="48"/>
      <c r="S256" s="111"/>
      <c r="T256" s="50"/>
      <c r="U256" s="223"/>
      <c r="V256" s="214"/>
      <c r="W256" s="47" t="s">
        <v>9</v>
      </c>
      <c r="X256" s="48" t="s">
        <v>2</v>
      </c>
      <c r="Y256" s="241"/>
      <c r="Z256" s="13"/>
    </row>
    <row r="257" spans="1:26" ht="14.25" customHeight="1" x14ac:dyDescent="0.25">
      <c r="A257" s="188">
        <f t="shared" ref="A257" si="20">A248+1</f>
        <v>29</v>
      </c>
      <c r="B257" s="197"/>
      <c r="C257" s="197"/>
      <c r="D257" s="197"/>
      <c r="E257" s="197"/>
      <c r="F257" s="194"/>
      <c r="G257" s="197"/>
      <c r="H257" s="197"/>
      <c r="I257" s="197"/>
      <c r="J257" s="218" t="s">
        <v>10</v>
      </c>
      <c r="K257" s="221" t="s">
        <v>164</v>
      </c>
      <c r="L257" s="222"/>
      <c r="M257" s="43" t="s">
        <v>0</v>
      </c>
      <c r="N257" s="211" t="str">
        <f>IF(J257="Threat",IFERROR(VLOOKUP(M257&amp;MAX(VLOOKUP(M258,Definition!$C$28:$E$33,3,FALSE),VLOOKUP(M259,Definition!$D$28:$E$33,2,FALSE),VLOOKUP(M260,ADMIN!$G$2:$H$7,2,FALSE),VLOOKUP(M261,ADMIN!$G$2:$H$7,2,FALSE),VLOOKUP(M262,ADMIN!$G$2:$H$7,2,FALSE),VLOOKUP(M263,ADMIN!$G$2:$H$7,2,FALSE),VLOOKUP(M264,ADMIN!$G$2:$H$7,2,FALSE),VLOOKUP(M265,ADMIN!$G$2:$H$7,2,FALSE)),ADMIN!$A$1:$B$35,2,FALSE),"NIL"),IF(J257="Opportunity",IFERROR(VLOOKUP(M257&amp;MAX(VLOOKUP(M258,Definition!$C$28:$D$33,5,FALSE),VLOOKUP(M259,Definition!$D$28:$D$33,4,FALSE),VLOOKUP(M260,ADMIN!$G$2:$H$7,2,FALSE),VLOOKUP(M261,ADMIN!$G$2:$H$7,2,FALSE),VLOOKUP(M262,ADMIN!$G$2:$H$7,2,FALSE),VLOOKUP(M263,ADMIN!$G$2:$H$7,2,FALSE),VLOOKUP(M264,ADMIN!$G$2:$H$7,2,FALSE),VLOOKUP(M265,ADMIN!$G$2:$H$7,2,FALSE)),ADMIN!$A$1:$C$35,3,FALSE),"NIL"),"Nil"))</f>
        <v>NIL</v>
      </c>
      <c r="O257" s="191"/>
      <c r="P257" s="191"/>
      <c r="Q257" s="44">
        <v>1</v>
      </c>
      <c r="R257" s="45"/>
      <c r="S257" s="109"/>
      <c r="T257" s="46"/>
      <c r="U257" s="218" t="s">
        <v>11</v>
      </c>
      <c r="V257" s="237" t="s">
        <v>164</v>
      </c>
      <c r="W257" s="238"/>
      <c r="X257" s="43" t="s">
        <v>0</v>
      </c>
      <c r="Y257" s="239" t="str">
        <f>IF(U257="Threat",IFERROR(VLOOKUP(X257&amp;MAX(VLOOKUP(X258,Definition!$C$28:$E$33,3,FALSE),VLOOKUP(X259,Definition!$D$28:$E$33,2,FALSE),VLOOKUP(X260,ADMIN!$G$2:$H$7,2,FALSE),VLOOKUP(X261,ADMIN!$G$2:$H$7,2,FALSE),VLOOKUP(X262,ADMIN!$G$2:$H$7,2,FALSE),VLOOKUP(X263,ADMIN!$G$2:$H$7,2,FALSE),VLOOKUP(X264,ADMIN!$G$2:$H$7,2,FALSE),VLOOKUP(X265,ADMIN!$G$2:$H$7,2,FALSE)),$A$1:$B$1,2,FALSE),"NIL"),IF(U257="Opportunity",IFERROR(VLOOKUP(X257&amp;MAX(VLOOKUP(X258,ADMIN!$D$2:$H$7,5,FALSE),VLOOKUP(X259,ADMIN!$E$2:$H$7,4,FALSE),VLOOKUP(X260,ADMIN!$G$2:$H$7,2,FALSE),VLOOKUP(X261,ADMIN!$G$2:$H$7,2,FALSE),VLOOKUP(X262,ADMIN!$G$2:$H$7,2,FALSE),VLOOKUP(X263,ADMIN!$G$2:$H$7,2,FALSE),VLOOKUP(X264,ADMIN!$G$2:$H$7,2,FALSE),VLOOKUP(X265,ADMIN!$G$2:$H$7,2,FALSE)),$A$1:$C$1,3,FALSE),"NIL"),"Nil"))</f>
        <v>NIL</v>
      </c>
      <c r="Z257" s="13"/>
    </row>
    <row r="258" spans="1:26" ht="14.25" customHeight="1" x14ac:dyDescent="0.25">
      <c r="A258" s="189"/>
      <c r="B258" s="198"/>
      <c r="C258" s="198"/>
      <c r="D258" s="198"/>
      <c r="E258" s="198"/>
      <c r="F258" s="195"/>
      <c r="G258" s="198"/>
      <c r="H258" s="198"/>
      <c r="I258" s="198"/>
      <c r="J258" s="219"/>
      <c r="K258" s="209" t="s">
        <v>158</v>
      </c>
      <c r="L258" s="9" t="s">
        <v>1</v>
      </c>
      <c r="M258" s="7" t="s">
        <v>2</v>
      </c>
      <c r="N258" s="212"/>
      <c r="O258" s="192"/>
      <c r="P258" s="192"/>
      <c r="Q258" s="36">
        <v>2</v>
      </c>
      <c r="R258" s="7"/>
      <c r="S258" s="110"/>
      <c r="T258" s="8"/>
      <c r="U258" s="219"/>
      <c r="V258" s="209" t="s">
        <v>158</v>
      </c>
      <c r="W258" s="9" t="s">
        <v>1</v>
      </c>
      <c r="X258" s="7" t="s">
        <v>2</v>
      </c>
      <c r="Y258" s="240"/>
      <c r="Z258" s="13"/>
    </row>
    <row r="259" spans="1:26" ht="14.25" customHeight="1" x14ac:dyDescent="0.25">
      <c r="A259" s="189"/>
      <c r="B259" s="198"/>
      <c r="C259" s="198"/>
      <c r="D259" s="198"/>
      <c r="E259" s="198"/>
      <c r="F259" s="195"/>
      <c r="G259" s="198"/>
      <c r="H259" s="198"/>
      <c r="I259" s="198"/>
      <c r="J259" s="219"/>
      <c r="K259" s="209"/>
      <c r="L259" s="9" t="s">
        <v>3</v>
      </c>
      <c r="M259" s="7" t="s">
        <v>2</v>
      </c>
      <c r="N259" s="212"/>
      <c r="O259" s="192"/>
      <c r="P259" s="192"/>
      <c r="Q259" s="36">
        <v>3</v>
      </c>
      <c r="R259" s="7"/>
      <c r="S259" s="110"/>
      <c r="T259" s="8"/>
      <c r="U259" s="219"/>
      <c r="V259" s="209"/>
      <c r="W259" s="9" t="s">
        <v>3</v>
      </c>
      <c r="X259" s="7" t="s">
        <v>2</v>
      </c>
      <c r="Y259" s="240"/>
      <c r="Z259" s="13"/>
    </row>
    <row r="260" spans="1:26" ht="14.25" customHeight="1" x14ac:dyDescent="0.25">
      <c r="A260" s="189"/>
      <c r="B260" s="198"/>
      <c r="C260" s="198"/>
      <c r="D260" s="198"/>
      <c r="E260" s="198"/>
      <c r="F260" s="195"/>
      <c r="G260" s="198"/>
      <c r="H260" s="198"/>
      <c r="I260" s="198"/>
      <c r="J260" s="219"/>
      <c r="K260" s="209"/>
      <c r="L260" s="9" t="s">
        <v>4</v>
      </c>
      <c r="M260" s="7" t="s">
        <v>2</v>
      </c>
      <c r="N260" s="212"/>
      <c r="O260" s="192"/>
      <c r="P260" s="192"/>
      <c r="Q260" s="36">
        <v>4</v>
      </c>
      <c r="R260" s="7"/>
      <c r="S260" s="110"/>
      <c r="T260" s="8"/>
      <c r="U260" s="219"/>
      <c r="V260" s="209"/>
      <c r="W260" s="9" t="s">
        <v>4</v>
      </c>
      <c r="X260" s="7" t="s">
        <v>2</v>
      </c>
      <c r="Y260" s="240"/>
      <c r="Z260" s="13"/>
    </row>
    <row r="261" spans="1:26" ht="14.25" customHeight="1" x14ac:dyDescent="0.25">
      <c r="A261" s="189"/>
      <c r="B261" s="198"/>
      <c r="C261" s="198"/>
      <c r="D261" s="198"/>
      <c r="E261" s="198"/>
      <c r="F261" s="195"/>
      <c r="G261" s="198"/>
      <c r="H261" s="198"/>
      <c r="I261" s="198"/>
      <c r="J261" s="219"/>
      <c r="K261" s="209"/>
      <c r="L261" s="9" t="s">
        <v>5</v>
      </c>
      <c r="M261" s="7" t="s">
        <v>2</v>
      </c>
      <c r="N261" s="212"/>
      <c r="O261" s="192"/>
      <c r="P261" s="192"/>
      <c r="Q261" s="36">
        <v>5</v>
      </c>
      <c r="R261" s="7"/>
      <c r="S261" s="110"/>
      <c r="T261" s="8"/>
      <c r="U261" s="219"/>
      <c r="V261" s="209"/>
      <c r="W261" s="9" t="s">
        <v>5</v>
      </c>
      <c r="X261" s="7" t="s">
        <v>2</v>
      </c>
      <c r="Y261" s="240"/>
      <c r="Z261" s="13"/>
    </row>
    <row r="262" spans="1:26" ht="14.25" customHeight="1" x14ac:dyDescent="0.25">
      <c r="A262" s="189"/>
      <c r="B262" s="198"/>
      <c r="C262" s="198"/>
      <c r="D262" s="198"/>
      <c r="E262" s="198"/>
      <c r="F262" s="195"/>
      <c r="G262" s="198"/>
      <c r="H262" s="198"/>
      <c r="I262" s="198"/>
      <c r="J262" s="219"/>
      <c r="K262" s="209"/>
      <c r="L262" s="9" t="s">
        <v>6</v>
      </c>
      <c r="M262" s="7" t="s">
        <v>2</v>
      </c>
      <c r="N262" s="212"/>
      <c r="O262" s="192"/>
      <c r="P262" s="192"/>
      <c r="Q262" s="36">
        <v>6</v>
      </c>
      <c r="R262" s="7"/>
      <c r="S262" s="110"/>
      <c r="T262" s="8"/>
      <c r="U262" s="219"/>
      <c r="V262" s="209"/>
      <c r="W262" s="9" t="s">
        <v>6</v>
      </c>
      <c r="X262" s="7" t="s">
        <v>2</v>
      </c>
      <c r="Y262" s="240"/>
      <c r="Z262" s="13"/>
    </row>
    <row r="263" spans="1:26" ht="14.25" customHeight="1" x14ac:dyDescent="0.25">
      <c r="A263" s="189"/>
      <c r="B263" s="198"/>
      <c r="C263" s="198"/>
      <c r="D263" s="198"/>
      <c r="E263" s="198"/>
      <c r="F263" s="195"/>
      <c r="G263" s="198"/>
      <c r="H263" s="198"/>
      <c r="I263" s="198"/>
      <c r="J263" s="219"/>
      <c r="K263" s="209"/>
      <c r="L263" s="9" t="s">
        <v>7</v>
      </c>
      <c r="M263" s="7" t="s">
        <v>2</v>
      </c>
      <c r="N263" s="212"/>
      <c r="O263" s="192"/>
      <c r="P263" s="192"/>
      <c r="Q263" s="36">
        <v>7</v>
      </c>
      <c r="R263" s="7"/>
      <c r="S263" s="110"/>
      <c r="T263" s="8"/>
      <c r="U263" s="219"/>
      <c r="V263" s="209"/>
      <c r="W263" s="9" t="s">
        <v>7</v>
      </c>
      <c r="X263" s="7" t="s">
        <v>2</v>
      </c>
      <c r="Y263" s="240"/>
      <c r="Z263" s="13"/>
    </row>
    <row r="264" spans="1:26" ht="14.25" customHeight="1" x14ac:dyDescent="0.25">
      <c r="A264" s="189"/>
      <c r="B264" s="198"/>
      <c r="C264" s="198"/>
      <c r="D264" s="198"/>
      <c r="E264" s="198"/>
      <c r="F264" s="195"/>
      <c r="G264" s="198"/>
      <c r="H264" s="198"/>
      <c r="I264" s="198"/>
      <c r="J264" s="219"/>
      <c r="K264" s="209"/>
      <c r="L264" s="9" t="s">
        <v>8</v>
      </c>
      <c r="M264" s="7" t="s">
        <v>2</v>
      </c>
      <c r="N264" s="212"/>
      <c r="O264" s="192"/>
      <c r="P264" s="192"/>
      <c r="Q264" s="36">
        <v>8</v>
      </c>
      <c r="R264" s="7"/>
      <c r="S264" s="110"/>
      <c r="T264" s="8"/>
      <c r="U264" s="219"/>
      <c r="V264" s="209"/>
      <c r="W264" s="9" t="s">
        <v>8</v>
      </c>
      <c r="X264" s="7" t="s">
        <v>2</v>
      </c>
      <c r="Y264" s="240"/>
      <c r="Z264" s="13"/>
    </row>
    <row r="265" spans="1:26" ht="15" customHeight="1" thickBot="1" x14ac:dyDescent="0.3">
      <c r="A265" s="190"/>
      <c r="B265" s="199"/>
      <c r="C265" s="199"/>
      <c r="D265" s="199"/>
      <c r="E265" s="199"/>
      <c r="F265" s="196"/>
      <c r="G265" s="199"/>
      <c r="H265" s="199"/>
      <c r="I265" s="199"/>
      <c r="J265" s="223"/>
      <c r="K265" s="214"/>
      <c r="L265" s="47" t="s">
        <v>9</v>
      </c>
      <c r="M265" s="48" t="s">
        <v>2</v>
      </c>
      <c r="N265" s="213"/>
      <c r="O265" s="193"/>
      <c r="P265" s="193"/>
      <c r="Q265" s="49">
        <v>9</v>
      </c>
      <c r="R265" s="48"/>
      <c r="S265" s="111"/>
      <c r="T265" s="50"/>
      <c r="U265" s="223"/>
      <c r="V265" s="214"/>
      <c r="W265" s="47" t="s">
        <v>9</v>
      </c>
      <c r="X265" s="48" t="s">
        <v>2</v>
      </c>
      <c r="Y265" s="241"/>
      <c r="Z265" s="13"/>
    </row>
    <row r="266" spans="1:26" ht="14.25" customHeight="1" x14ac:dyDescent="0.25">
      <c r="A266" s="188">
        <f t="shared" ref="A266" si="21">A257+1</f>
        <v>30</v>
      </c>
      <c r="B266" s="197"/>
      <c r="C266" s="197"/>
      <c r="D266" s="197"/>
      <c r="E266" s="197"/>
      <c r="F266" s="194"/>
      <c r="G266" s="197"/>
      <c r="H266" s="197"/>
      <c r="I266" s="197"/>
      <c r="J266" s="218" t="s">
        <v>10</v>
      </c>
      <c r="K266" s="221" t="s">
        <v>164</v>
      </c>
      <c r="L266" s="222"/>
      <c r="M266" s="43" t="s">
        <v>0</v>
      </c>
      <c r="N266" s="211" t="str">
        <f>IF(J266="Threat",IFERROR(VLOOKUP(M266&amp;MAX(VLOOKUP(M267,Definition!$C$28:$E$33,3,FALSE),VLOOKUP(M268,Definition!$D$28:$E$33,2,FALSE),VLOOKUP(M269,ADMIN!$G$2:$H$7,2,FALSE),VLOOKUP(M270,ADMIN!$G$2:$H$7,2,FALSE),VLOOKUP(M271,ADMIN!$G$2:$H$7,2,FALSE),VLOOKUP(M272,ADMIN!$G$2:$H$7,2,FALSE),VLOOKUP(M273,ADMIN!$G$2:$H$7,2,FALSE),VLOOKUP(M274,ADMIN!$G$2:$H$7,2,FALSE)),ADMIN!$A$1:$B$35,2,FALSE),"NIL"),IF(J266="Opportunity",IFERROR(VLOOKUP(M266&amp;MAX(VLOOKUP(M267,Definition!$C$28:$D$33,5,FALSE),VLOOKUP(M268,Definition!$D$28:$D$33,4,FALSE),VLOOKUP(M269,ADMIN!$G$2:$H$7,2,FALSE),VLOOKUP(M270,ADMIN!$G$2:$H$7,2,FALSE),VLOOKUP(M271,ADMIN!$G$2:$H$7,2,FALSE),VLOOKUP(M272,ADMIN!$G$2:$H$7,2,FALSE),VLOOKUP(M273,ADMIN!$G$2:$H$7,2,FALSE),VLOOKUP(M274,ADMIN!$G$2:$H$7,2,FALSE)),ADMIN!$A$1:$C$35,3,FALSE),"NIL"),"Nil"))</f>
        <v>NIL</v>
      </c>
      <c r="O266" s="191"/>
      <c r="P266" s="191"/>
      <c r="Q266" s="44">
        <v>1</v>
      </c>
      <c r="R266" s="45"/>
      <c r="S266" s="109"/>
      <c r="T266" s="46"/>
      <c r="U266" s="218" t="s">
        <v>11</v>
      </c>
      <c r="V266" s="237" t="s">
        <v>164</v>
      </c>
      <c r="W266" s="238"/>
      <c r="X266" s="43" t="s">
        <v>0</v>
      </c>
      <c r="Y266" s="239" t="str">
        <f>IF(U266="Threat",IFERROR(VLOOKUP(X266&amp;MAX(VLOOKUP(X267,Definition!$C$28:$E$33,3,FALSE),VLOOKUP(X268,Definition!$D$28:$E$33,2,FALSE),VLOOKUP(X269,ADMIN!$G$2:$H$7,2,FALSE),VLOOKUP(X270,ADMIN!$G$2:$H$7,2,FALSE),VLOOKUP(X271,ADMIN!$G$2:$H$7,2,FALSE),VLOOKUP(X272,ADMIN!$G$2:$H$7,2,FALSE),VLOOKUP(X273,ADMIN!$G$2:$H$7,2,FALSE),VLOOKUP(X274,ADMIN!$G$2:$H$7,2,FALSE)),$A$1:$B$1,2,FALSE),"NIL"),IF(U266="Opportunity",IFERROR(VLOOKUP(X266&amp;MAX(VLOOKUP(X267,ADMIN!$D$2:$H$7,5,FALSE),VLOOKUP(X268,ADMIN!$E$2:$H$7,4,FALSE),VLOOKUP(X269,ADMIN!$G$2:$H$7,2,FALSE),VLOOKUP(X270,ADMIN!$G$2:$H$7,2,FALSE),VLOOKUP(X271,ADMIN!$G$2:$H$7,2,FALSE),VLOOKUP(X272,ADMIN!$G$2:$H$7,2,FALSE),VLOOKUP(X273,ADMIN!$G$2:$H$7,2,FALSE),VLOOKUP(X274,ADMIN!$G$2:$H$7,2,FALSE)),$A$1:$C$1,3,FALSE),"NIL"),"Nil"))</f>
        <v>NIL</v>
      </c>
      <c r="Z266" s="13"/>
    </row>
    <row r="267" spans="1:26" ht="14.25" customHeight="1" x14ac:dyDescent="0.25">
      <c r="A267" s="189"/>
      <c r="B267" s="198"/>
      <c r="C267" s="198"/>
      <c r="D267" s="198"/>
      <c r="E267" s="198"/>
      <c r="F267" s="195"/>
      <c r="G267" s="198"/>
      <c r="H267" s="198"/>
      <c r="I267" s="198"/>
      <c r="J267" s="219"/>
      <c r="K267" s="209" t="s">
        <v>158</v>
      </c>
      <c r="L267" s="9" t="s">
        <v>1</v>
      </c>
      <c r="M267" s="7" t="s">
        <v>2</v>
      </c>
      <c r="N267" s="212"/>
      <c r="O267" s="192"/>
      <c r="P267" s="192"/>
      <c r="Q267" s="36">
        <v>2</v>
      </c>
      <c r="R267" s="7"/>
      <c r="S267" s="110"/>
      <c r="T267" s="8"/>
      <c r="U267" s="219"/>
      <c r="V267" s="209" t="s">
        <v>158</v>
      </c>
      <c r="W267" s="9" t="s">
        <v>1</v>
      </c>
      <c r="X267" s="7" t="s">
        <v>2</v>
      </c>
      <c r="Y267" s="240"/>
      <c r="Z267" s="13"/>
    </row>
    <row r="268" spans="1:26" ht="14.25" customHeight="1" x14ac:dyDescent="0.25">
      <c r="A268" s="189"/>
      <c r="B268" s="198"/>
      <c r="C268" s="198"/>
      <c r="D268" s="198"/>
      <c r="E268" s="198"/>
      <c r="F268" s="195"/>
      <c r="G268" s="198"/>
      <c r="H268" s="198"/>
      <c r="I268" s="198"/>
      <c r="J268" s="219"/>
      <c r="K268" s="209"/>
      <c r="L268" s="9" t="s">
        <v>3</v>
      </c>
      <c r="M268" s="7" t="s">
        <v>2</v>
      </c>
      <c r="N268" s="212"/>
      <c r="O268" s="192"/>
      <c r="P268" s="192"/>
      <c r="Q268" s="36">
        <v>3</v>
      </c>
      <c r="R268" s="7"/>
      <c r="S268" s="110"/>
      <c r="T268" s="8"/>
      <c r="U268" s="219"/>
      <c r="V268" s="209"/>
      <c r="W268" s="9" t="s">
        <v>3</v>
      </c>
      <c r="X268" s="7" t="s">
        <v>2</v>
      </c>
      <c r="Y268" s="240"/>
      <c r="Z268" s="13"/>
    </row>
    <row r="269" spans="1:26" ht="14.25" customHeight="1" x14ac:dyDescent="0.25">
      <c r="A269" s="189"/>
      <c r="B269" s="198"/>
      <c r="C269" s="198"/>
      <c r="D269" s="198"/>
      <c r="E269" s="198"/>
      <c r="F269" s="195"/>
      <c r="G269" s="198"/>
      <c r="H269" s="198"/>
      <c r="I269" s="198"/>
      <c r="J269" s="219"/>
      <c r="K269" s="209"/>
      <c r="L269" s="9" t="s">
        <v>4</v>
      </c>
      <c r="M269" s="7" t="s">
        <v>2</v>
      </c>
      <c r="N269" s="212"/>
      <c r="O269" s="192"/>
      <c r="P269" s="192"/>
      <c r="Q269" s="36">
        <v>4</v>
      </c>
      <c r="R269" s="7"/>
      <c r="S269" s="110"/>
      <c r="T269" s="8"/>
      <c r="U269" s="219"/>
      <c r="V269" s="209"/>
      <c r="W269" s="9" t="s">
        <v>4</v>
      </c>
      <c r="X269" s="7" t="s">
        <v>2</v>
      </c>
      <c r="Y269" s="240"/>
      <c r="Z269" s="13"/>
    </row>
    <row r="270" spans="1:26" ht="14.25" customHeight="1" x14ac:dyDescent="0.25">
      <c r="A270" s="189"/>
      <c r="B270" s="198"/>
      <c r="C270" s="198"/>
      <c r="D270" s="198"/>
      <c r="E270" s="198"/>
      <c r="F270" s="195"/>
      <c r="G270" s="198"/>
      <c r="H270" s="198"/>
      <c r="I270" s="198"/>
      <c r="J270" s="219"/>
      <c r="K270" s="209"/>
      <c r="L270" s="9" t="s">
        <v>5</v>
      </c>
      <c r="M270" s="7" t="s">
        <v>2</v>
      </c>
      <c r="N270" s="212"/>
      <c r="O270" s="192"/>
      <c r="P270" s="192"/>
      <c r="Q270" s="36">
        <v>5</v>
      </c>
      <c r="R270" s="7"/>
      <c r="S270" s="110"/>
      <c r="T270" s="8"/>
      <c r="U270" s="219"/>
      <c r="V270" s="209"/>
      <c r="W270" s="9" t="s">
        <v>5</v>
      </c>
      <c r="X270" s="7" t="s">
        <v>2</v>
      </c>
      <c r="Y270" s="240"/>
      <c r="Z270" s="13"/>
    </row>
    <row r="271" spans="1:26" ht="14.25" customHeight="1" x14ac:dyDescent="0.25">
      <c r="A271" s="189"/>
      <c r="B271" s="198"/>
      <c r="C271" s="198"/>
      <c r="D271" s="198"/>
      <c r="E271" s="198"/>
      <c r="F271" s="195"/>
      <c r="G271" s="198"/>
      <c r="H271" s="198"/>
      <c r="I271" s="198"/>
      <c r="J271" s="219"/>
      <c r="K271" s="209"/>
      <c r="L271" s="9" t="s">
        <v>6</v>
      </c>
      <c r="M271" s="7" t="s">
        <v>2</v>
      </c>
      <c r="N271" s="212"/>
      <c r="O271" s="192"/>
      <c r="P271" s="192"/>
      <c r="Q271" s="36">
        <v>6</v>
      </c>
      <c r="R271" s="7"/>
      <c r="S271" s="110"/>
      <c r="T271" s="8"/>
      <c r="U271" s="219"/>
      <c r="V271" s="209"/>
      <c r="W271" s="9" t="s">
        <v>6</v>
      </c>
      <c r="X271" s="7" t="s">
        <v>2</v>
      </c>
      <c r="Y271" s="240"/>
      <c r="Z271" s="13"/>
    </row>
    <row r="272" spans="1:26" ht="14.25" customHeight="1" x14ac:dyDescent="0.25">
      <c r="A272" s="189"/>
      <c r="B272" s="198"/>
      <c r="C272" s="198"/>
      <c r="D272" s="198"/>
      <c r="E272" s="198"/>
      <c r="F272" s="195"/>
      <c r="G272" s="198"/>
      <c r="H272" s="198"/>
      <c r="I272" s="198"/>
      <c r="J272" s="219"/>
      <c r="K272" s="209"/>
      <c r="L272" s="9" t="s">
        <v>7</v>
      </c>
      <c r="M272" s="7" t="s">
        <v>2</v>
      </c>
      <c r="N272" s="212"/>
      <c r="O272" s="192"/>
      <c r="P272" s="192"/>
      <c r="Q272" s="36">
        <v>7</v>
      </c>
      <c r="R272" s="7"/>
      <c r="S272" s="110"/>
      <c r="T272" s="8"/>
      <c r="U272" s="219"/>
      <c r="V272" s="209"/>
      <c r="W272" s="9" t="s">
        <v>7</v>
      </c>
      <c r="X272" s="7" t="s">
        <v>2</v>
      </c>
      <c r="Y272" s="240"/>
      <c r="Z272" s="13"/>
    </row>
    <row r="273" spans="1:26" ht="14.25" customHeight="1" x14ac:dyDescent="0.25">
      <c r="A273" s="189"/>
      <c r="B273" s="198"/>
      <c r="C273" s="198"/>
      <c r="D273" s="198"/>
      <c r="E273" s="198"/>
      <c r="F273" s="195"/>
      <c r="G273" s="198"/>
      <c r="H273" s="198"/>
      <c r="I273" s="198"/>
      <c r="J273" s="219"/>
      <c r="K273" s="209"/>
      <c r="L273" s="9" t="s">
        <v>8</v>
      </c>
      <c r="M273" s="7" t="s">
        <v>2</v>
      </c>
      <c r="N273" s="212"/>
      <c r="O273" s="192"/>
      <c r="P273" s="192"/>
      <c r="Q273" s="36">
        <v>8</v>
      </c>
      <c r="R273" s="7"/>
      <c r="S273" s="110"/>
      <c r="T273" s="8"/>
      <c r="U273" s="219"/>
      <c r="V273" s="209"/>
      <c r="W273" s="9" t="s">
        <v>8</v>
      </c>
      <c r="X273" s="7" t="s">
        <v>2</v>
      </c>
      <c r="Y273" s="240"/>
      <c r="Z273" s="13"/>
    </row>
    <row r="274" spans="1:26" ht="15" customHeight="1" thickBot="1" x14ac:dyDescent="0.3">
      <c r="A274" s="190"/>
      <c r="B274" s="199"/>
      <c r="C274" s="199"/>
      <c r="D274" s="199"/>
      <c r="E274" s="199"/>
      <c r="F274" s="196"/>
      <c r="G274" s="199"/>
      <c r="H274" s="199"/>
      <c r="I274" s="199"/>
      <c r="J274" s="223"/>
      <c r="K274" s="214"/>
      <c r="L274" s="47" t="s">
        <v>9</v>
      </c>
      <c r="M274" s="48" t="s">
        <v>2</v>
      </c>
      <c r="N274" s="213"/>
      <c r="O274" s="193"/>
      <c r="P274" s="193"/>
      <c r="Q274" s="49">
        <v>9</v>
      </c>
      <c r="R274" s="48"/>
      <c r="S274" s="111"/>
      <c r="T274" s="50"/>
      <c r="U274" s="223"/>
      <c r="V274" s="214"/>
      <c r="W274" s="47" t="s">
        <v>9</v>
      </c>
      <c r="X274" s="48" t="s">
        <v>2</v>
      </c>
      <c r="Y274" s="241"/>
      <c r="Z274" s="13"/>
    </row>
    <row r="275" spans="1:26" ht="14.25" customHeight="1" x14ac:dyDescent="0.25">
      <c r="A275" s="188">
        <f t="shared" ref="A275" si="22">A266+1</f>
        <v>31</v>
      </c>
      <c r="B275" s="197"/>
      <c r="C275" s="197"/>
      <c r="D275" s="197"/>
      <c r="E275" s="197"/>
      <c r="F275" s="194"/>
      <c r="G275" s="197"/>
      <c r="H275" s="197"/>
      <c r="I275" s="197"/>
      <c r="J275" s="218" t="s">
        <v>10</v>
      </c>
      <c r="K275" s="221" t="s">
        <v>164</v>
      </c>
      <c r="L275" s="222"/>
      <c r="M275" s="43" t="s">
        <v>0</v>
      </c>
      <c r="N275" s="211" t="str">
        <f>IF(J275="Threat",IFERROR(VLOOKUP(M275&amp;MAX(VLOOKUP(M276,Definition!$C$28:$E$33,3,FALSE),VLOOKUP(M277,Definition!$D$28:$E$33,2,FALSE),VLOOKUP(M278,ADMIN!$G$2:$H$7,2,FALSE),VLOOKUP(M279,ADMIN!$G$2:$H$7,2,FALSE),VLOOKUP(M280,ADMIN!$G$2:$H$7,2,FALSE),VLOOKUP(M281,ADMIN!$G$2:$H$7,2,FALSE),VLOOKUP(M282,ADMIN!$G$2:$H$7,2,FALSE),VLOOKUP(M283,ADMIN!$G$2:$H$7,2,FALSE)),ADMIN!$A$1:$B$35,2,FALSE),"NIL"),IF(J275="Opportunity",IFERROR(VLOOKUP(M275&amp;MAX(VLOOKUP(M276,Definition!$C$28:$D$33,5,FALSE),VLOOKUP(M277,Definition!$D$28:$D$33,4,FALSE),VLOOKUP(M278,ADMIN!$G$2:$H$7,2,FALSE),VLOOKUP(M279,ADMIN!$G$2:$H$7,2,FALSE),VLOOKUP(M280,ADMIN!$G$2:$H$7,2,FALSE),VLOOKUP(M281,ADMIN!$G$2:$H$7,2,FALSE),VLOOKUP(M282,ADMIN!$G$2:$H$7,2,FALSE),VLOOKUP(M283,ADMIN!$G$2:$H$7,2,FALSE)),ADMIN!$A$1:$C$35,3,FALSE),"NIL"),"Nil"))</f>
        <v>NIL</v>
      </c>
      <c r="O275" s="191"/>
      <c r="P275" s="191"/>
      <c r="Q275" s="44">
        <v>1</v>
      </c>
      <c r="R275" s="45"/>
      <c r="S275" s="109"/>
      <c r="T275" s="46"/>
      <c r="U275" s="218" t="s">
        <v>11</v>
      </c>
      <c r="V275" s="237" t="s">
        <v>164</v>
      </c>
      <c r="W275" s="238"/>
      <c r="X275" s="43" t="s">
        <v>0</v>
      </c>
      <c r="Y275" s="239" t="str">
        <f>IF(U275="Threat",IFERROR(VLOOKUP(X275&amp;MAX(VLOOKUP(X276,Definition!$C$28:$E$33,3,FALSE),VLOOKUP(X277,Definition!$D$28:$E$33,2,FALSE),VLOOKUP(X278,ADMIN!$G$2:$H$7,2,FALSE),VLOOKUP(X279,ADMIN!$G$2:$H$7,2,FALSE),VLOOKUP(X280,ADMIN!$G$2:$H$7,2,FALSE),VLOOKUP(X281,ADMIN!$G$2:$H$7,2,FALSE),VLOOKUP(X282,ADMIN!$G$2:$H$7,2,FALSE),VLOOKUP(X283,ADMIN!$G$2:$H$7,2,FALSE)),$A$1:$B$1,2,FALSE),"NIL"),IF(U275="Opportunity",IFERROR(VLOOKUP(X275&amp;MAX(VLOOKUP(X276,ADMIN!$D$2:$H$7,5,FALSE),VLOOKUP(X277,ADMIN!$E$2:$H$7,4,FALSE),VLOOKUP(X278,ADMIN!$G$2:$H$7,2,FALSE),VLOOKUP(X279,ADMIN!$G$2:$H$7,2,FALSE),VLOOKUP(X280,ADMIN!$G$2:$H$7,2,FALSE),VLOOKUP(X281,ADMIN!$G$2:$H$7,2,FALSE),VLOOKUP(X282,ADMIN!$G$2:$H$7,2,FALSE),VLOOKUP(X283,ADMIN!$G$2:$H$7,2,FALSE)),$A$1:$C$1,3,FALSE),"NIL"),"Nil"))</f>
        <v>NIL</v>
      </c>
      <c r="Z275" s="13"/>
    </row>
    <row r="276" spans="1:26" ht="14.25" customHeight="1" x14ac:dyDescent="0.25">
      <c r="A276" s="189"/>
      <c r="B276" s="198"/>
      <c r="C276" s="198"/>
      <c r="D276" s="198"/>
      <c r="E276" s="198"/>
      <c r="F276" s="195"/>
      <c r="G276" s="198"/>
      <c r="H276" s="198"/>
      <c r="I276" s="198"/>
      <c r="J276" s="219"/>
      <c r="K276" s="209" t="s">
        <v>158</v>
      </c>
      <c r="L276" s="9" t="s">
        <v>1</v>
      </c>
      <c r="M276" s="7" t="s">
        <v>2</v>
      </c>
      <c r="N276" s="212"/>
      <c r="O276" s="192"/>
      <c r="P276" s="192"/>
      <c r="Q276" s="36">
        <v>2</v>
      </c>
      <c r="R276" s="7"/>
      <c r="S276" s="110"/>
      <c r="T276" s="8"/>
      <c r="U276" s="219"/>
      <c r="V276" s="209" t="s">
        <v>158</v>
      </c>
      <c r="W276" s="9" t="s">
        <v>1</v>
      </c>
      <c r="X276" s="7" t="s">
        <v>2</v>
      </c>
      <c r="Y276" s="240"/>
      <c r="Z276" s="13"/>
    </row>
    <row r="277" spans="1:26" ht="14.25" customHeight="1" x14ac:dyDescent="0.25">
      <c r="A277" s="189"/>
      <c r="B277" s="198"/>
      <c r="C277" s="198"/>
      <c r="D277" s="198"/>
      <c r="E277" s="198"/>
      <c r="F277" s="195"/>
      <c r="G277" s="198"/>
      <c r="H277" s="198"/>
      <c r="I277" s="198"/>
      <c r="J277" s="219"/>
      <c r="K277" s="209"/>
      <c r="L277" s="9" t="s">
        <v>3</v>
      </c>
      <c r="M277" s="7" t="s">
        <v>2</v>
      </c>
      <c r="N277" s="212"/>
      <c r="O277" s="192"/>
      <c r="P277" s="192"/>
      <c r="Q277" s="36">
        <v>3</v>
      </c>
      <c r="R277" s="7"/>
      <c r="S277" s="110"/>
      <c r="T277" s="8"/>
      <c r="U277" s="219"/>
      <c r="V277" s="209"/>
      <c r="W277" s="9" t="s">
        <v>3</v>
      </c>
      <c r="X277" s="7" t="s">
        <v>2</v>
      </c>
      <c r="Y277" s="240"/>
      <c r="Z277" s="13"/>
    </row>
    <row r="278" spans="1:26" ht="14.25" customHeight="1" x14ac:dyDescent="0.25">
      <c r="A278" s="189"/>
      <c r="B278" s="198"/>
      <c r="C278" s="198"/>
      <c r="D278" s="198"/>
      <c r="E278" s="198"/>
      <c r="F278" s="195"/>
      <c r="G278" s="198"/>
      <c r="H278" s="198"/>
      <c r="I278" s="198"/>
      <c r="J278" s="219"/>
      <c r="K278" s="209"/>
      <c r="L278" s="9" t="s">
        <v>4</v>
      </c>
      <c r="M278" s="7" t="s">
        <v>2</v>
      </c>
      <c r="N278" s="212"/>
      <c r="O278" s="192"/>
      <c r="P278" s="192"/>
      <c r="Q278" s="36">
        <v>4</v>
      </c>
      <c r="R278" s="7"/>
      <c r="S278" s="110"/>
      <c r="T278" s="8"/>
      <c r="U278" s="219"/>
      <c r="V278" s="209"/>
      <c r="W278" s="9" t="s">
        <v>4</v>
      </c>
      <c r="X278" s="7" t="s">
        <v>2</v>
      </c>
      <c r="Y278" s="240"/>
      <c r="Z278" s="13"/>
    </row>
    <row r="279" spans="1:26" ht="14.25" customHeight="1" x14ac:dyDescent="0.25">
      <c r="A279" s="189"/>
      <c r="B279" s="198"/>
      <c r="C279" s="198"/>
      <c r="D279" s="198"/>
      <c r="E279" s="198"/>
      <c r="F279" s="195"/>
      <c r="G279" s="198"/>
      <c r="H279" s="198"/>
      <c r="I279" s="198"/>
      <c r="J279" s="219"/>
      <c r="K279" s="209"/>
      <c r="L279" s="9" t="s">
        <v>5</v>
      </c>
      <c r="M279" s="7" t="s">
        <v>2</v>
      </c>
      <c r="N279" s="212"/>
      <c r="O279" s="192"/>
      <c r="P279" s="192"/>
      <c r="Q279" s="36">
        <v>5</v>
      </c>
      <c r="R279" s="7"/>
      <c r="S279" s="110"/>
      <c r="T279" s="8"/>
      <c r="U279" s="219"/>
      <c r="V279" s="209"/>
      <c r="W279" s="9" t="s">
        <v>5</v>
      </c>
      <c r="X279" s="7" t="s">
        <v>2</v>
      </c>
      <c r="Y279" s="240"/>
      <c r="Z279" s="13"/>
    </row>
    <row r="280" spans="1:26" ht="14.25" customHeight="1" x14ac:dyDescent="0.25">
      <c r="A280" s="189"/>
      <c r="B280" s="198"/>
      <c r="C280" s="198"/>
      <c r="D280" s="198"/>
      <c r="E280" s="198"/>
      <c r="F280" s="195"/>
      <c r="G280" s="198"/>
      <c r="H280" s="198"/>
      <c r="I280" s="198"/>
      <c r="J280" s="219"/>
      <c r="K280" s="209"/>
      <c r="L280" s="9" t="s">
        <v>6</v>
      </c>
      <c r="M280" s="7" t="s">
        <v>2</v>
      </c>
      <c r="N280" s="212"/>
      <c r="O280" s="192"/>
      <c r="P280" s="192"/>
      <c r="Q280" s="36">
        <v>6</v>
      </c>
      <c r="R280" s="7"/>
      <c r="S280" s="110"/>
      <c r="T280" s="8"/>
      <c r="U280" s="219"/>
      <c r="V280" s="209"/>
      <c r="W280" s="9" t="s">
        <v>6</v>
      </c>
      <c r="X280" s="7" t="s">
        <v>2</v>
      </c>
      <c r="Y280" s="240"/>
      <c r="Z280" s="13"/>
    </row>
    <row r="281" spans="1:26" ht="14.25" customHeight="1" x14ac:dyDescent="0.25">
      <c r="A281" s="189"/>
      <c r="B281" s="198"/>
      <c r="C281" s="198"/>
      <c r="D281" s="198"/>
      <c r="E281" s="198"/>
      <c r="F281" s="195"/>
      <c r="G281" s="198"/>
      <c r="H281" s="198"/>
      <c r="I281" s="198"/>
      <c r="J281" s="219"/>
      <c r="K281" s="209"/>
      <c r="L281" s="9" t="s">
        <v>7</v>
      </c>
      <c r="M281" s="7" t="s">
        <v>2</v>
      </c>
      <c r="N281" s="212"/>
      <c r="O281" s="192"/>
      <c r="P281" s="192"/>
      <c r="Q281" s="36">
        <v>7</v>
      </c>
      <c r="R281" s="7"/>
      <c r="S281" s="110"/>
      <c r="T281" s="8"/>
      <c r="U281" s="219"/>
      <c r="V281" s="209"/>
      <c r="W281" s="9" t="s">
        <v>7</v>
      </c>
      <c r="X281" s="7" t="s">
        <v>2</v>
      </c>
      <c r="Y281" s="240"/>
      <c r="Z281" s="13"/>
    </row>
    <row r="282" spans="1:26" ht="14.25" customHeight="1" x14ac:dyDescent="0.25">
      <c r="A282" s="189"/>
      <c r="B282" s="198"/>
      <c r="C282" s="198"/>
      <c r="D282" s="198"/>
      <c r="E282" s="198"/>
      <c r="F282" s="195"/>
      <c r="G282" s="198"/>
      <c r="H282" s="198"/>
      <c r="I282" s="198"/>
      <c r="J282" s="219"/>
      <c r="K282" s="209"/>
      <c r="L282" s="9" t="s">
        <v>8</v>
      </c>
      <c r="M282" s="7" t="s">
        <v>2</v>
      </c>
      <c r="N282" s="212"/>
      <c r="O282" s="192"/>
      <c r="P282" s="192"/>
      <c r="Q282" s="36">
        <v>8</v>
      </c>
      <c r="R282" s="7"/>
      <c r="S282" s="110"/>
      <c r="T282" s="8"/>
      <c r="U282" s="219"/>
      <c r="V282" s="209"/>
      <c r="W282" s="9" t="s">
        <v>8</v>
      </c>
      <c r="X282" s="7" t="s">
        <v>2</v>
      </c>
      <c r="Y282" s="240"/>
      <c r="Z282" s="13"/>
    </row>
    <row r="283" spans="1:26" ht="15" customHeight="1" thickBot="1" x14ac:dyDescent="0.3">
      <c r="A283" s="190"/>
      <c r="B283" s="199"/>
      <c r="C283" s="199"/>
      <c r="D283" s="199"/>
      <c r="E283" s="199"/>
      <c r="F283" s="196"/>
      <c r="G283" s="199"/>
      <c r="H283" s="199"/>
      <c r="I283" s="199"/>
      <c r="J283" s="223"/>
      <c r="K283" s="214"/>
      <c r="L283" s="47" t="s">
        <v>9</v>
      </c>
      <c r="M283" s="48" t="s">
        <v>2</v>
      </c>
      <c r="N283" s="213"/>
      <c r="O283" s="193"/>
      <c r="P283" s="193"/>
      <c r="Q283" s="49">
        <v>9</v>
      </c>
      <c r="R283" s="48"/>
      <c r="S283" s="111"/>
      <c r="T283" s="50"/>
      <c r="U283" s="223"/>
      <c r="V283" s="214"/>
      <c r="W283" s="47" t="s">
        <v>9</v>
      </c>
      <c r="X283" s="48" t="s">
        <v>2</v>
      </c>
      <c r="Y283" s="241"/>
      <c r="Z283" s="13"/>
    </row>
    <row r="284" spans="1:26" ht="14.25" customHeight="1" x14ac:dyDescent="0.25">
      <c r="A284" s="188">
        <f t="shared" ref="A284" si="23">A275+1</f>
        <v>32</v>
      </c>
      <c r="B284" s="197"/>
      <c r="C284" s="197"/>
      <c r="D284" s="197"/>
      <c r="E284" s="197"/>
      <c r="F284" s="194"/>
      <c r="G284" s="197"/>
      <c r="H284" s="197"/>
      <c r="I284" s="197"/>
      <c r="J284" s="218" t="s">
        <v>10</v>
      </c>
      <c r="K284" s="221" t="s">
        <v>164</v>
      </c>
      <c r="L284" s="222"/>
      <c r="M284" s="43" t="s">
        <v>0</v>
      </c>
      <c r="N284" s="211" t="str">
        <f>IF(J284="Threat",IFERROR(VLOOKUP(M284&amp;MAX(VLOOKUP(M285,Definition!$C$28:$E$33,3,FALSE),VLOOKUP(M286,Definition!$D$28:$E$33,2,FALSE),VLOOKUP(M287,ADMIN!$G$2:$H$7,2,FALSE),VLOOKUP(M288,ADMIN!$G$2:$H$7,2,FALSE),VLOOKUP(M289,ADMIN!$G$2:$H$7,2,FALSE),VLOOKUP(M290,ADMIN!$G$2:$H$7,2,FALSE),VLOOKUP(M291,ADMIN!$G$2:$H$7,2,FALSE),VLOOKUP(M292,ADMIN!$G$2:$H$7,2,FALSE)),ADMIN!$A$1:$B$35,2,FALSE),"NIL"),IF(J284="Opportunity",IFERROR(VLOOKUP(M284&amp;MAX(VLOOKUP(M285,Definition!$C$28:$D$33,5,FALSE),VLOOKUP(M286,Definition!$D$28:$D$33,4,FALSE),VLOOKUP(M287,ADMIN!$G$2:$H$7,2,FALSE),VLOOKUP(M288,ADMIN!$G$2:$H$7,2,FALSE),VLOOKUP(M289,ADMIN!$G$2:$H$7,2,FALSE),VLOOKUP(M290,ADMIN!$G$2:$H$7,2,FALSE),VLOOKUP(M291,ADMIN!$G$2:$H$7,2,FALSE),VLOOKUP(M292,ADMIN!$G$2:$H$7,2,FALSE)),ADMIN!$A$1:$C$35,3,FALSE),"NIL"),"Nil"))</f>
        <v>NIL</v>
      </c>
      <c r="O284" s="191"/>
      <c r="P284" s="191"/>
      <c r="Q284" s="44">
        <v>1</v>
      </c>
      <c r="R284" s="45"/>
      <c r="S284" s="109"/>
      <c r="T284" s="46"/>
      <c r="U284" s="218" t="s">
        <v>11</v>
      </c>
      <c r="V284" s="237" t="s">
        <v>164</v>
      </c>
      <c r="W284" s="238"/>
      <c r="X284" s="43" t="s">
        <v>0</v>
      </c>
      <c r="Y284" s="239" t="str">
        <f>IF(U284="Threat",IFERROR(VLOOKUP(X284&amp;MAX(VLOOKUP(X285,Definition!$C$28:$E$33,3,FALSE),VLOOKUP(X286,Definition!$D$28:$E$33,2,FALSE),VLOOKUP(X287,ADMIN!$G$2:$H$7,2,FALSE),VLOOKUP(X288,ADMIN!$G$2:$H$7,2,FALSE),VLOOKUP(X289,ADMIN!$G$2:$H$7,2,FALSE),VLOOKUP(X290,ADMIN!$G$2:$H$7,2,FALSE),VLOOKUP(X291,ADMIN!$G$2:$H$7,2,FALSE),VLOOKUP(X292,ADMIN!$G$2:$H$7,2,FALSE)),$A$1:$B$1,2,FALSE),"NIL"),IF(U284="Opportunity",IFERROR(VLOOKUP(X284&amp;MAX(VLOOKUP(X285,ADMIN!$D$2:$H$7,5,FALSE),VLOOKUP(X286,ADMIN!$E$2:$H$7,4,FALSE),VLOOKUP(X287,ADMIN!$G$2:$H$7,2,FALSE),VLOOKUP(X288,ADMIN!$G$2:$H$7,2,FALSE),VLOOKUP(X289,ADMIN!$G$2:$H$7,2,FALSE),VLOOKUP(X290,ADMIN!$G$2:$H$7,2,FALSE),VLOOKUP(X291,ADMIN!$G$2:$H$7,2,FALSE),VLOOKUP(X292,ADMIN!$G$2:$H$7,2,FALSE)),$A$1:$C$1,3,FALSE),"NIL"),"Nil"))</f>
        <v>NIL</v>
      </c>
      <c r="Z284" s="13"/>
    </row>
    <row r="285" spans="1:26" ht="14.25" customHeight="1" x14ac:dyDescent="0.25">
      <c r="A285" s="189"/>
      <c r="B285" s="198"/>
      <c r="C285" s="198"/>
      <c r="D285" s="198"/>
      <c r="E285" s="198"/>
      <c r="F285" s="195"/>
      <c r="G285" s="198"/>
      <c r="H285" s="198"/>
      <c r="I285" s="198"/>
      <c r="J285" s="219"/>
      <c r="K285" s="209" t="s">
        <v>158</v>
      </c>
      <c r="L285" s="9" t="s">
        <v>1</v>
      </c>
      <c r="M285" s="7" t="s">
        <v>2</v>
      </c>
      <c r="N285" s="212"/>
      <c r="O285" s="192"/>
      <c r="P285" s="192"/>
      <c r="Q285" s="36">
        <v>2</v>
      </c>
      <c r="R285" s="7"/>
      <c r="S285" s="110"/>
      <c r="T285" s="8"/>
      <c r="U285" s="219"/>
      <c r="V285" s="209" t="s">
        <v>158</v>
      </c>
      <c r="W285" s="9" t="s">
        <v>1</v>
      </c>
      <c r="X285" s="7" t="s">
        <v>2</v>
      </c>
      <c r="Y285" s="240"/>
      <c r="Z285" s="13"/>
    </row>
    <row r="286" spans="1:26" ht="14.25" customHeight="1" x14ac:dyDescent="0.25">
      <c r="A286" s="189"/>
      <c r="B286" s="198"/>
      <c r="C286" s="198"/>
      <c r="D286" s="198"/>
      <c r="E286" s="198"/>
      <c r="F286" s="195"/>
      <c r="G286" s="198"/>
      <c r="H286" s="198"/>
      <c r="I286" s="198"/>
      <c r="J286" s="219"/>
      <c r="K286" s="209"/>
      <c r="L286" s="9" t="s">
        <v>3</v>
      </c>
      <c r="M286" s="7" t="s">
        <v>2</v>
      </c>
      <c r="N286" s="212"/>
      <c r="O286" s="192"/>
      <c r="P286" s="192"/>
      <c r="Q286" s="36">
        <v>3</v>
      </c>
      <c r="R286" s="7"/>
      <c r="S286" s="110"/>
      <c r="T286" s="8"/>
      <c r="U286" s="219"/>
      <c r="V286" s="209"/>
      <c r="W286" s="9" t="s">
        <v>3</v>
      </c>
      <c r="X286" s="7" t="s">
        <v>2</v>
      </c>
      <c r="Y286" s="240"/>
      <c r="Z286" s="13"/>
    </row>
    <row r="287" spans="1:26" ht="14.25" customHeight="1" x14ac:dyDescent="0.25">
      <c r="A287" s="189"/>
      <c r="B287" s="198"/>
      <c r="C287" s="198"/>
      <c r="D287" s="198"/>
      <c r="E287" s="198"/>
      <c r="F287" s="195"/>
      <c r="G287" s="198"/>
      <c r="H287" s="198"/>
      <c r="I287" s="198"/>
      <c r="J287" s="219"/>
      <c r="K287" s="209"/>
      <c r="L287" s="9" t="s">
        <v>4</v>
      </c>
      <c r="M287" s="7" t="s">
        <v>2</v>
      </c>
      <c r="N287" s="212"/>
      <c r="O287" s="192"/>
      <c r="P287" s="192"/>
      <c r="Q287" s="36">
        <v>4</v>
      </c>
      <c r="R287" s="7"/>
      <c r="S287" s="110"/>
      <c r="T287" s="8"/>
      <c r="U287" s="219"/>
      <c r="V287" s="209"/>
      <c r="W287" s="9" t="s">
        <v>4</v>
      </c>
      <c r="X287" s="7" t="s">
        <v>2</v>
      </c>
      <c r="Y287" s="240"/>
      <c r="Z287" s="13"/>
    </row>
    <row r="288" spans="1:26" ht="14.25" customHeight="1" x14ac:dyDescent="0.25">
      <c r="A288" s="189"/>
      <c r="B288" s="198"/>
      <c r="C288" s="198"/>
      <c r="D288" s="198"/>
      <c r="E288" s="198"/>
      <c r="F288" s="195"/>
      <c r="G288" s="198"/>
      <c r="H288" s="198"/>
      <c r="I288" s="198"/>
      <c r="J288" s="219"/>
      <c r="K288" s="209"/>
      <c r="L288" s="9" t="s">
        <v>5</v>
      </c>
      <c r="M288" s="7" t="s">
        <v>2</v>
      </c>
      <c r="N288" s="212"/>
      <c r="O288" s="192"/>
      <c r="P288" s="192"/>
      <c r="Q288" s="36">
        <v>5</v>
      </c>
      <c r="R288" s="7"/>
      <c r="S288" s="110"/>
      <c r="T288" s="8"/>
      <c r="U288" s="219"/>
      <c r="V288" s="209"/>
      <c r="W288" s="9" t="s">
        <v>5</v>
      </c>
      <c r="X288" s="7" t="s">
        <v>2</v>
      </c>
      <c r="Y288" s="240"/>
      <c r="Z288" s="13"/>
    </row>
    <row r="289" spans="1:26" ht="14.25" customHeight="1" x14ac:dyDescent="0.25">
      <c r="A289" s="189"/>
      <c r="B289" s="198"/>
      <c r="C289" s="198"/>
      <c r="D289" s="198"/>
      <c r="E289" s="198"/>
      <c r="F289" s="195"/>
      <c r="G289" s="198"/>
      <c r="H289" s="198"/>
      <c r="I289" s="198"/>
      <c r="J289" s="219"/>
      <c r="K289" s="209"/>
      <c r="L289" s="9" t="s">
        <v>6</v>
      </c>
      <c r="M289" s="7" t="s">
        <v>2</v>
      </c>
      <c r="N289" s="212"/>
      <c r="O289" s="192"/>
      <c r="P289" s="192"/>
      <c r="Q289" s="36">
        <v>6</v>
      </c>
      <c r="R289" s="7"/>
      <c r="S289" s="110"/>
      <c r="T289" s="8"/>
      <c r="U289" s="219"/>
      <c r="V289" s="209"/>
      <c r="W289" s="9" t="s">
        <v>6</v>
      </c>
      <c r="X289" s="7" t="s">
        <v>2</v>
      </c>
      <c r="Y289" s="240"/>
      <c r="Z289" s="13"/>
    </row>
    <row r="290" spans="1:26" ht="14.25" customHeight="1" x14ac:dyDescent="0.25">
      <c r="A290" s="189"/>
      <c r="B290" s="198"/>
      <c r="C290" s="198"/>
      <c r="D290" s="198"/>
      <c r="E290" s="198"/>
      <c r="F290" s="195"/>
      <c r="G290" s="198"/>
      <c r="H290" s="198"/>
      <c r="I290" s="198"/>
      <c r="J290" s="219"/>
      <c r="K290" s="209"/>
      <c r="L290" s="9" t="s">
        <v>7</v>
      </c>
      <c r="M290" s="7" t="s">
        <v>2</v>
      </c>
      <c r="N290" s="212"/>
      <c r="O290" s="192"/>
      <c r="P290" s="192"/>
      <c r="Q290" s="36">
        <v>7</v>
      </c>
      <c r="R290" s="7"/>
      <c r="S290" s="110"/>
      <c r="T290" s="8"/>
      <c r="U290" s="219"/>
      <c r="V290" s="209"/>
      <c r="W290" s="9" t="s">
        <v>7</v>
      </c>
      <c r="X290" s="7" t="s">
        <v>2</v>
      </c>
      <c r="Y290" s="240"/>
      <c r="Z290" s="13"/>
    </row>
    <row r="291" spans="1:26" ht="14.25" customHeight="1" x14ac:dyDescent="0.25">
      <c r="A291" s="189"/>
      <c r="B291" s="198"/>
      <c r="C291" s="198"/>
      <c r="D291" s="198"/>
      <c r="E291" s="198"/>
      <c r="F291" s="195"/>
      <c r="G291" s="198"/>
      <c r="H291" s="198"/>
      <c r="I291" s="198"/>
      <c r="J291" s="219"/>
      <c r="K291" s="209"/>
      <c r="L291" s="9" t="s">
        <v>8</v>
      </c>
      <c r="M291" s="7" t="s">
        <v>2</v>
      </c>
      <c r="N291" s="212"/>
      <c r="O291" s="192"/>
      <c r="P291" s="192"/>
      <c r="Q291" s="36">
        <v>8</v>
      </c>
      <c r="R291" s="7"/>
      <c r="S291" s="110"/>
      <c r="T291" s="8"/>
      <c r="U291" s="219"/>
      <c r="V291" s="209"/>
      <c r="W291" s="9" t="s">
        <v>8</v>
      </c>
      <c r="X291" s="7" t="s">
        <v>2</v>
      </c>
      <c r="Y291" s="240"/>
      <c r="Z291" s="13"/>
    </row>
    <row r="292" spans="1:26" ht="15" customHeight="1" thickBot="1" x14ac:dyDescent="0.3">
      <c r="A292" s="190"/>
      <c r="B292" s="199"/>
      <c r="C292" s="199"/>
      <c r="D292" s="199"/>
      <c r="E292" s="199"/>
      <c r="F292" s="196"/>
      <c r="G292" s="199"/>
      <c r="H292" s="199"/>
      <c r="I292" s="199"/>
      <c r="J292" s="223"/>
      <c r="K292" s="214"/>
      <c r="L292" s="47" t="s">
        <v>9</v>
      </c>
      <c r="M292" s="48" t="s">
        <v>2</v>
      </c>
      <c r="N292" s="213"/>
      <c r="O292" s="193"/>
      <c r="P292" s="193"/>
      <c r="Q292" s="49">
        <v>9</v>
      </c>
      <c r="R292" s="48"/>
      <c r="S292" s="111"/>
      <c r="T292" s="50"/>
      <c r="U292" s="223"/>
      <c r="V292" s="214"/>
      <c r="W292" s="47" t="s">
        <v>9</v>
      </c>
      <c r="X292" s="48" t="s">
        <v>2</v>
      </c>
      <c r="Y292" s="241"/>
      <c r="Z292" s="13"/>
    </row>
    <row r="293" spans="1:26" ht="14.25" customHeight="1" x14ac:dyDescent="0.25">
      <c r="A293" s="188">
        <f t="shared" ref="A293" si="24">A284+1</f>
        <v>33</v>
      </c>
      <c r="B293" s="197"/>
      <c r="C293" s="197"/>
      <c r="D293" s="197"/>
      <c r="E293" s="197"/>
      <c r="F293" s="194"/>
      <c r="G293" s="197"/>
      <c r="H293" s="197"/>
      <c r="I293" s="197"/>
      <c r="J293" s="218" t="s">
        <v>10</v>
      </c>
      <c r="K293" s="221" t="s">
        <v>164</v>
      </c>
      <c r="L293" s="222"/>
      <c r="M293" s="43" t="s">
        <v>0</v>
      </c>
      <c r="N293" s="211" t="str">
        <f>IF(J293="Threat",IFERROR(VLOOKUP(M293&amp;MAX(VLOOKUP(M294,Definition!$C$28:$E$33,3,FALSE),VLOOKUP(M295,Definition!$D$28:$E$33,2,FALSE),VLOOKUP(M296,ADMIN!$G$2:$H$7,2,FALSE),VLOOKUP(M297,ADMIN!$G$2:$H$7,2,FALSE),VLOOKUP(M298,ADMIN!$G$2:$H$7,2,FALSE),VLOOKUP(M299,ADMIN!$G$2:$H$7,2,FALSE),VLOOKUP(M300,ADMIN!$G$2:$H$7,2,FALSE),VLOOKUP(M301,ADMIN!$G$2:$H$7,2,FALSE)),ADMIN!$A$1:$B$35,2,FALSE),"NIL"),IF(J293="Opportunity",IFERROR(VLOOKUP(M293&amp;MAX(VLOOKUP(M294,Definition!$C$28:$D$33,5,FALSE),VLOOKUP(M295,Definition!$D$28:$D$33,4,FALSE),VLOOKUP(M296,ADMIN!$G$2:$H$7,2,FALSE),VLOOKUP(M297,ADMIN!$G$2:$H$7,2,FALSE),VLOOKUP(M298,ADMIN!$G$2:$H$7,2,FALSE),VLOOKUP(M299,ADMIN!$G$2:$H$7,2,FALSE),VLOOKUP(M300,ADMIN!$G$2:$H$7,2,FALSE),VLOOKUP(M301,ADMIN!$G$2:$H$7,2,FALSE)),ADMIN!$A$1:$C$35,3,FALSE),"NIL"),"Nil"))</f>
        <v>NIL</v>
      </c>
      <c r="O293" s="191"/>
      <c r="P293" s="191"/>
      <c r="Q293" s="44">
        <v>1</v>
      </c>
      <c r="R293" s="45"/>
      <c r="S293" s="109"/>
      <c r="T293" s="46"/>
      <c r="U293" s="218" t="s">
        <v>11</v>
      </c>
      <c r="V293" s="237" t="s">
        <v>164</v>
      </c>
      <c r="W293" s="238"/>
      <c r="X293" s="43" t="s">
        <v>0</v>
      </c>
      <c r="Y293" s="239" t="str">
        <f>IF(U293="Threat",IFERROR(VLOOKUP(X293&amp;MAX(VLOOKUP(X294,Definition!$C$28:$E$33,3,FALSE),VLOOKUP(X295,Definition!$D$28:$E$33,2,FALSE),VLOOKUP(X296,ADMIN!$G$2:$H$7,2,FALSE),VLOOKUP(X297,ADMIN!$G$2:$H$7,2,FALSE),VLOOKUP(X298,ADMIN!$G$2:$H$7,2,FALSE),VLOOKUP(X299,ADMIN!$G$2:$H$7,2,FALSE),VLOOKUP(X300,ADMIN!$G$2:$H$7,2,FALSE),VLOOKUP(X301,ADMIN!$G$2:$H$7,2,FALSE)),$A$1:$B$1,2,FALSE),"NIL"),IF(U293="Opportunity",IFERROR(VLOOKUP(X293&amp;MAX(VLOOKUP(X294,ADMIN!$D$2:$H$7,5,FALSE),VLOOKUP(X295,ADMIN!$E$2:$H$7,4,FALSE),VLOOKUP(X296,ADMIN!$G$2:$H$7,2,FALSE),VLOOKUP(X297,ADMIN!$G$2:$H$7,2,FALSE),VLOOKUP(X298,ADMIN!$G$2:$H$7,2,FALSE),VLOOKUP(X299,ADMIN!$G$2:$H$7,2,FALSE),VLOOKUP(X300,ADMIN!$G$2:$H$7,2,FALSE),VLOOKUP(X301,ADMIN!$G$2:$H$7,2,FALSE)),$A$1:$C$1,3,FALSE),"NIL"),"Nil"))</f>
        <v>NIL</v>
      </c>
      <c r="Z293" s="13"/>
    </row>
    <row r="294" spans="1:26" ht="14.25" customHeight="1" x14ac:dyDescent="0.25">
      <c r="A294" s="189"/>
      <c r="B294" s="198"/>
      <c r="C294" s="198"/>
      <c r="D294" s="198"/>
      <c r="E294" s="198"/>
      <c r="F294" s="195"/>
      <c r="G294" s="198"/>
      <c r="H294" s="198"/>
      <c r="I294" s="198"/>
      <c r="J294" s="219"/>
      <c r="K294" s="209" t="s">
        <v>158</v>
      </c>
      <c r="L294" s="9" t="s">
        <v>1</v>
      </c>
      <c r="M294" s="7" t="s">
        <v>2</v>
      </c>
      <c r="N294" s="212"/>
      <c r="O294" s="192"/>
      <c r="P294" s="192"/>
      <c r="Q294" s="36">
        <v>2</v>
      </c>
      <c r="R294" s="7"/>
      <c r="S294" s="110"/>
      <c r="T294" s="8"/>
      <c r="U294" s="219"/>
      <c r="V294" s="209" t="s">
        <v>158</v>
      </c>
      <c r="W294" s="9" t="s">
        <v>1</v>
      </c>
      <c r="X294" s="7" t="s">
        <v>2</v>
      </c>
      <c r="Y294" s="240"/>
      <c r="Z294" s="13"/>
    </row>
    <row r="295" spans="1:26" ht="14.25" customHeight="1" x14ac:dyDescent="0.25">
      <c r="A295" s="189"/>
      <c r="B295" s="198"/>
      <c r="C295" s="198"/>
      <c r="D295" s="198"/>
      <c r="E295" s="198"/>
      <c r="F295" s="195"/>
      <c r="G295" s="198"/>
      <c r="H295" s="198"/>
      <c r="I295" s="198"/>
      <c r="J295" s="219"/>
      <c r="K295" s="209"/>
      <c r="L295" s="9" t="s">
        <v>3</v>
      </c>
      <c r="M295" s="7" t="s">
        <v>2</v>
      </c>
      <c r="N295" s="212"/>
      <c r="O295" s="192"/>
      <c r="P295" s="192"/>
      <c r="Q295" s="36">
        <v>3</v>
      </c>
      <c r="R295" s="7"/>
      <c r="S295" s="110"/>
      <c r="T295" s="8"/>
      <c r="U295" s="219"/>
      <c r="V295" s="209"/>
      <c r="W295" s="9" t="s">
        <v>3</v>
      </c>
      <c r="X295" s="7" t="s">
        <v>2</v>
      </c>
      <c r="Y295" s="240"/>
      <c r="Z295" s="13"/>
    </row>
    <row r="296" spans="1:26" ht="14.25" customHeight="1" x14ac:dyDescent="0.25">
      <c r="A296" s="189"/>
      <c r="B296" s="198"/>
      <c r="C296" s="198"/>
      <c r="D296" s="198"/>
      <c r="E296" s="198"/>
      <c r="F296" s="195"/>
      <c r="G296" s="198"/>
      <c r="H296" s="198"/>
      <c r="I296" s="198"/>
      <c r="J296" s="219"/>
      <c r="K296" s="209"/>
      <c r="L296" s="9" t="s">
        <v>4</v>
      </c>
      <c r="M296" s="7" t="s">
        <v>2</v>
      </c>
      <c r="N296" s="212"/>
      <c r="O296" s="192"/>
      <c r="P296" s="192"/>
      <c r="Q296" s="36">
        <v>4</v>
      </c>
      <c r="R296" s="7"/>
      <c r="S296" s="110"/>
      <c r="T296" s="8"/>
      <c r="U296" s="219"/>
      <c r="V296" s="209"/>
      <c r="W296" s="9" t="s">
        <v>4</v>
      </c>
      <c r="X296" s="7" t="s">
        <v>2</v>
      </c>
      <c r="Y296" s="240"/>
      <c r="Z296" s="13"/>
    </row>
    <row r="297" spans="1:26" ht="14.25" customHeight="1" x14ac:dyDescent="0.25">
      <c r="A297" s="189"/>
      <c r="B297" s="198"/>
      <c r="C297" s="198"/>
      <c r="D297" s="198"/>
      <c r="E297" s="198"/>
      <c r="F297" s="195"/>
      <c r="G297" s="198"/>
      <c r="H297" s="198"/>
      <c r="I297" s="198"/>
      <c r="J297" s="219"/>
      <c r="K297" s="209"/>
      <c r="L297" s="9" t="s">
        <v>5</v>
      </c>
      <c r="M297" s="7" t="s">
        <v>2</v>
      </c>
      <c r="N297" s="212"/>
      <c r="O297" s="192"/>
      <c r="P297" s="192"/>
      <c r="Q297" s="36">
        <v>5</v>
      </c>
      <c r="R297" s="7"/>
      <c r="S297" s="110"/>
      <c r="T297" s="8"/>
      <c r="U297" s="219"/>
      <c r="V297" s="209"/>
      <c r="W297" s="9" t="s">
        <v>5</v>
      </c>
      <c r="X297" s="7" t="s">
        <v>2</v>
      </c>
      <c r="Y297" s="240"/>
      <c r="Z297" s="13"/>
    </row>
    <row r="298" spans="1:26" ht="14.25" customHeight="1" x14ac:dyDescent="0.25">
      <c r="A298" s="189"/>
      <c r="B298" s="198"/>
      <c r="C298" s="198"/>
      <c r="D298" s="198"/>
      <c r="E298" s="198"/>
      <c r="F298" s="195"/>
      <c r="G298" s="198"/>
      <c r="H298" s="198"/>
      <c r="I298" s="198"/>
      <c r="J298" s="219"/>
      <c r="K298" s="209"/>
      <c r="L298" s="9" t="s">
        <v>6</v>
      </c>
      <c r="M298" s="7" t="s">
        <v>2</v>
      </c>
      <c r="N298" s="212"/>
      <c r="O298" s="192"/>
      <c r="P298" s="192"/>
      <c r="Q298" s="36">
        <v>6</v>
      </c>
      <c r="R298" s="7"/>
      <c r="S298" s="110"/>
      <c r="T298" s="8"/>
      <c r="U298" s="219"/>
      <c r="V298" s="209"/>
      <c r="W298" s="9" t="s">
        <v>6</v>
      </c>
      <c r="X298" s="7" t="s">
        <v>2</v>
      </c>
      <c r="Y298" s="240"/>
      <c r="Z298" s="13"/>
    </row>
    <row r="299" spans="1:26" ht="14.25" customHeight="1" x14ac:dyDescent="0.25">
      <c r="A299" s="189"/>
      <c r="B299" s="198"/>
      <c r="C299" s="198"/>
      <c r="D299" s="198"/>
      <c r="E299" s="198"/>
      <c r="F299" s="195"/>
      <c r="G299" s="198"/>
      <c r="H299" s="198"/>
      <c r="I299" s="198"/>
      <c r="J299" s="219"/>
      <c r="K299" s="209"/>
      <c r="L299" s="9" t="s">
        <v>7</v>
      </c>
      <c r="M299" s="7" t="s">
        <v>2</v>
      </c>
      <c r="N299" s="212"/>
      <c r="O299" s="192"/>
      <c r="P299" s="192"/>
      <c r="Q299" s="36">
        <v>7</v>
      </c>
      <c r="R299" s="7"/>
      <c r="S299" s="110"/>
      <c r="T299" s="8"/>
      <c r="U299" s="219"/>
      <c r="V299" s="209"/>
      <c r="W299" s="9" t="s">
        <v>7</v>
      </c>
      <c r="X299" s="7" t="s">
        <v>2</v>
      </c>
      <c r="Y299" s="240"/>
      <c r="Z299" s="13"/>
    </row>
    <row r="300" spans="1:26" ht="14.25" customHeight="1" x14ac:dyDescent="0.25">
      <c r="A300" s="189"/>
      <c r="B300" s="198"/>
      <c r="C300" s="198"/>
      <c r="D300" s="198"/>
      <c r="E300" s="198"/>
      <c r="F300" s="195"/>
      <c r="G300" s="198"/>
      <c r="H300" s="198"/>
      <c r="I300" s="198"/>
      <c r="J300" s="219"/>
      <c r="K300" s="209"/>
      <c r="L300" s="9" t="s">
        <v>8</v>
      </c>
      <c r="M300" s="7" t="s">
        <v>2</v>
      </c>
      <c r="N300" s="212"/>
      <c r="O300" s="192"/>
      <c r="P300" s="192"/>
      <c r="Q300" s="36">
        <v>8</v>
      </c>
      <c r="R300" s="7"/>
      <c r="S300" s="110"/>
      <c r="T300" s="8"/>
      <c r="U300" s="219"/>
      <c r="V300" s="209"/>
      <c r="W300" s="9" t="s">
        <v>8</v>
      </c>
      <c r="X300" s="7" t="s">
        <v>2</v>
      </c>
      <c r="Y300" s="240"/>
      <c r="Z300" s="13"/>
    </row>
    <row r="301" spans="1:26" ht="15" customHeight="1" thickBot="1" x14ac:dyDescent="0.3">
      <c r="A301" s="190"/>
      <c r="B301" s="199"/>
      <c r="C301" s="199"/>
      <c r="D301" s="199"/>
      <c r="E301" s="199"/>
      <c r="F301" s="196"/>
      <c r="G301" s="199"/>
      <c r="H301" s="199"/>
      <c r="I301" s="199"/>
      <c r="J301" s="223"/>
      <c r="K301" s="214"/>
      <c r="L301" s="47" t="s">
        <v>9</v>
      </c>
      <c r="M301" s="48" t="s">
        <v>2</v>
      </c>
      <c r="N301" s="213"/>
      <c r="O301" s="193"/>
      <c r="P301" s="193"/>
      <c r="Q301" s="49">
        <v>9</v>
      </c>
      <c r="R301" s="48"/>
      <c r="S301" s="111"/>
      <c r="T301" s="50"/>
      <c r="U301" s="223"/>
      <c r="V301" s="214"/>
      <c r="W301" s="47" t="s">
        <v>9</v>
      </c>
      <c r="X301" s="48" t="s">
        <v>2</v>
      </c>
      <c r="Y301" s="241"/>
      <c r="Z301" s="13"/>
    </row>
    <row r="302" spans="1:26" ht="14.25" customHeight="1" x14ac:dyDescent="0.25">
      <c r="A302" s="188">
        <f t="shared" ref="A302" si="25">A293+1</f>
        <v>34</v>
      </c>
      <c r="B302" s="197"/>
      <c r="C302" s="197"/>
      <c r="D302" s="197"/>
      <c r="E302" s="197"/>
      <c r="F302" s="194"/>
      <c r="G302" s="197"/>
      <c r="H302" s="197"/>
      <c r="I302" s="197"/>
      <c r="J302" s="218" t="s">
        <v>10</v>
      </c>
      <c r="K302" s="221" t="s">
        <v>164</v>
      </c>
      <c r="L302" s="222"/>
      <c r="M302" s="43" t="s">
        <v>0</v>
      </c>
      <c r="N302" s="211" t="str">
        <f>IF(J302="Threat",IFERROR(VLOOKUP(M302&amp;MAX(VLOOKUP(M303,Definition!$C$28:$E$33,3,FALSE),VLOOKUP(M304,Definition!$D$28:$E$33,2,FALSE),VLOOKUP(M305,ADMIN!$G$2:$H$7,2,FALSE),VLOOKUP(M306,ADMIN!$G$2:$H$7,2,FALSE),VLOOKUP(M307,ADMIN!$G$2:$H$7,2,FALSE),VLOOKUP(M308,ADMIN!$G$2:$H$7,2,FALSE),VLOOKUP(M309,ADMIN!$G$2:$H$7,2,FALSE),VLOOKUP(M310,ADMIN!$G$2:$H$7,2,FALSE)),ADMIN!$A$1:$B$35,2,FALSE),"NIL"),IF(J302="Opportunity",IFERROR(VLOOKUP(M302&amp;MAX(VLOOKUP(M303,Definition!$C$28:$D$33,5,FALSE),VLOOKUP(M304,Definition!$D$28:$D$33,4,FALSE),VLOOKUP(M305,ADMIN!$G$2:$H$7,2,FALSE),VLOOKUP(M306,ADMIN!$G$2:$H$7,2,FALSE),VLOOKUP(M307,ADMIN!$G$2:$H$7,2,FALSE),VLOOKUP(M308,ADMIN!$G$2:$H$7,2,FALSE),VLOOKUP(M309,ADMIN!$G$2:$H$7,2,FALSE),VLOOKUP(M310,ADMIN!$G$2:$H$7,2,FALSE)),ADMIN!$A$1:$C$35,3,FALSE),"NIL"),"Nil"))</f>
        <v>NIL</v>
      </c>
      <c r="O302" s="191"/>
      <c r="P302" s="191"/>
      <c r="Q302" s="44">
        <v>1</v>
      </c>
      <c r="R302" s="45"/>
      <c r="S302" s="109"/>
      <c r="T302" s="46"/>
      <c r="U302" s="218" t="s">
        <v>11</v>
      </c>
      <c r="V302" s="237" t="s">
        <v>164</v>
      </c>
      <c r="W302" s="238"/>
      <c r="X302" s="43" t="s">
        <v>0</v>
      </c>
      <c r="Y302" s="239" t="str">
        <f>IF(U302="Threat",IFERROR(VLOOKUP(X302&amp;MAX(VLOOKUP(X303,Definition!$C$28:$E$33,3,FALSE),VLOOKUP(X304,Definition!$D$28:$E$33,2,FALSE),VLOOKUP(X305,ADMIN!$G$2:$H$7,2,FALSE),VLOOKUP(X306,ADMIN!$G$2:$H$7,2,FALSE),VLOOKUP(X307,ADMIN!$G$2:$H$7,2,FALSE),VLOOKUP(X308,ADMIN!$G$2:$H$7,2,FALSE),VLOOKUP(X309,ADMIN!$G$2:$H$7,2,FALSE),VLOOKUP(X310,ADMIN!$G$2:$H$7,2,FALSE)),$A$1:$B$1,2,FALSE),"NIL"),IF(U302="Opportunity",IFERROR(VLOOKUP(X302&amp;MAX(VLOOKUP(X303,ADMIN!$D$2:$H$7,5,FALSE),VLOOKUP(X304,ADMIN!$E$2:$H$7,4,FALSE),VLOOKUP(X305,ADMIN!$G$2:$H$7,2,FALSE),VLOOKUP(X306,ADMIN!$G$2:$H$7,2,FALSE),VLOOKUP(X307,ADMIN!$G$2:$H$7,2,FALSE),VLOOKUP(X308,ADMIN!$G$2:$H$7,2,FALSE),VLOOKUP(X309,ADMIN!$G$2:$H$7,2,FALSE),VLOOKUP(X310,ADMIN!$G$2:$H$7,2,FALSE)),$A$1:$C$1,3,FALSE),"NIL"),"Nil"))</f>
        <v>NIL</v>
      </c>
      <c r="Z302" s="13"/>
    </row>
    <row r="303" spans="1:26" ht="14.25" customHeight="1" x14ac:dyDescent="0.25">
      <c r="A303" s="189"/>
      <c r="B303" s="198"/>
      <c r="C303" s="198"/>
      <c r="D303" s="198"/>
      <c r="E303" s="198"/>
      <c r="F303" s="195"/>
      <c r="G303" s="198"/>
      <c r="H303" s="198"/>
      <c r="I303" s="198"/>
      <c r="J303" s="219"/>
      <c r="K303" s="209" t="s">
        <v>158</v>
      </c>
      <c r="L303" s="9" t="s">
        <v>1</v>
      </c>
      <c r="M303" s="7" t="s">
        <v>2</v>
      </c>
      <c r="N303" s="212"/>
      <c r="O303" s="192"/>
      <c r="P303" s="192"/>
      <c r="Q303" s="36">
        <v>2</v>
      </c>
      <c r="R303" s="7"/>
      <c r="S303" s="110"/>
      <c r="T303" s="8"/>
      <c r="U303" s="219"/>
      <c r="V303" s="209" t="s">
        <v>158</v>
      </c>
      <c r="W303" s="9" t="s">
        <v>1</v>
      </c>
      <c r="X303" s="7" t="s">
        <v>2</v>
      </c>
      <c r="Y303" s="240"/>
      <c r="Z303" s="13"/>
    </row>
    <row r="304" spans="1:26" ht="14.25" customHeight="1" x14ac:dyDescent="0.25">
      <c r="A304" s="189"/>
      <c r="B304" s="198"/>
      <c r="C304" s="198"/>
      <c r="D304" s="198"/>
      <c r="E304" s="198"/>
      <c r="F304" s="195"/>
      <c r="G304" s="198"/>
      <c r="H304" s="198"/>
      <c r="I304" s="198"/>
      <c r="J304" s="219"/>
      <c r="K304" s="209"/>
      <c r="L304" s="9" t="s">
        <v>3</v>
      </c>
      <c r="M304" s="7" t="s">
        <v>2</v>
      </c>
      <c r="N304" s="212"/>
      <c r="O304" s="192"/>
      <c r="P304" s="192"/>
      <c r="Q304" s="36">
        <v>3</v>
      </c>
      <c r="R304" s="7"/>
      <c r="S304" s="110"/>
      <c r="T304" s="8"/>
      <c r="U304" s="219"/>
      <c r="V304" s="209"/>
      <c r="W304" s="9" t="s">
        <v>3</v>
      </c>
      <c r="X304" s="7" t="s">
        <v>2</v>
      </c>
      <c r="Y304" s="240"/>
      <c r="Z304" s="13"/>
    </row>
    <row r="305" spans="1:26" ht="14.25" customHeight="1" x14ac:dyDescent="0.25">
      <c r="A305" s="189"/>
      <c r="B305" s="198"/>
      <c r="C305" s="198"/>
      <c r="D305" s="198"/>
      <c r="E305" s="198"/>
      <c r="F305" s="195"/>
      <c r="G305" s="198"/>
      <c r="H305" s="198"/>
      <c r="I305" s="198"/>
      <c r="J305" s="219"/>
      <c r="K305" s="209"/>
      <c r="L305" s="9" t="s">
        <v>4</v>
      </c>
      <c r="M305" s="7" t="s">
        <v>2</v>
      </c>
      <c r="N305" s="212"/>
      <c r="O305" s="192"/>
      <c r="P305" s="192"/>
      <c r="Q305" s="36">
        <v>4</v>
      </c>
      <c r="R305" s="7"/>
      <c r="S305" s="110"/>
      <c r="T305" s="8"/>
      <c r="U305" s="219"/>
      <c r="V305" s="209"/>
      <c r="W305" s="9" t="s">
        <v>4</v>
      </c>
      <c r="X305" s="7" t="s">
        <v>2</v>
      </c>
      <c r="Y305" s="240"/>
      <c r="Z305" s="13"/>
    </row>
    <row r="306" spans="1:26" ht="14.25" customHeight="1" x14ac:dyDescent="0.25">
      <c r="A306" s="189"/>
      <c r="B306" s="198"/>
      <c r="C306" s="198"/>
      <c r="D306" s="198"/>
      <c r="E306" s="198"/>
      <c r="F306" s="195"/>
      <c r="G306" s="198"/>
      <c r="H306" s="198"/>
      <c r="I306" s="198"/>
      <c r="J306" s="219"/>
      <c r="K306" s="209"/>
      <c r="L306" s="9" t="s">
        <v>5</v>
      </c>
      <c r="M306" s="7" t="s">
        <v>2</v>
      </c>
      <c r="N306" s="212"/>
      <c r="O306" s="192"/>
      <c r="P306" s="192"/>
      <c r="Q306" s="36">
        <v>5</v>
      </c>
      <c r="R306" s="7"/>
      <c r="S306" s="110"/>
      <c r="T306" s="8"/>
      <c r="U306" s="219"/>
      <c r="V306" s="209"/>
      <c r="W306" s="9" t="s">
        <v>5</v>
      </c>
      <c r="X306" s="7" t="s">
        <v>2</v>
      </c>
      <c r="Y306" s="240"/>
      <c r="Z306" s="13"/>
    </row>
    <row r="307" spans="1:26" ht="14.25" customHeight="1" x14ac:dyDescent="0.25">
      <c r="A307" s="189"/>
      <c r="B307" s="198"/>
      <c r="C307" s="198"/>
      <c r="D307" s="198"/>
      <c r="E307" s="198"/>
      <c r="F307" s="195"/>
      <c r="G307" s="198"/>
      <c r="H307" s="198"/>
      <c r="I307" s="198"/>
      <c r="J307" s="219"/>
      <c r="K307" s="209"/>
      <c r="L307" s="9" t="s">
        <v>6</v>
      </c>
      <c r="M307" s="7" t="s">
        <v>2</v>
      </c>
      <c r="N307" s="212"/>
      <c r="O307" s="192"/>
      <c r="P307" s="192"/>
      <c r="Q307" s="36">
        <v>6</v>
      </c>
      <c r="R307" s="7"/>
      <c r="S307" s="110"/>
      <c r="T307" s="8"/>
      <c r="U307" s="219"/>
      <c r="V307" s="209"/>
      <c r="W307" s="9" t="s">
        <v>6</v>
      </c>
      <c r="X307" s="7" t="s">
        <v>2</v>
      </c>
      <c r="Y307" s="240"/>
      <c r="Z307" s="13"/>
    </row>
    <row r="308" spans="1:26" ht="14.25" customHeight="1" x14ac:dyDescent="0.25">
      <c r="A308" s="189"/>
      <c r="B308" s="198"/>
      <c r="C308" s="198"/>
      <c r="D308" s="198"/>
      <c r="E308" s="198"/>
      <c r="F308" s="195"/>
      <c r="G308" s="198"/>
      <c r="H308" s="198"/>
      <c r="I308" s="198"/>
      <c r="J308" s="219"/>
      <c r="K308" s="209"/>
      <c r="L308" s="9" t="s">
        <v>7</v>
      </c>
      <c r="M308" s="7" t="s">
        <v>2</v>
      </c>
      <c r="N308" s="212"/>
      <c r="O308" s="192"/>
      <c r="P308" s="192"/>
      <c r="Q308" s="36">
        <v>7</v>
      </c>
      <c r="R308" s="7"/>
      <c r="S308" s="110"/>
      <c r="T308" s="8"/>
      <c r="U308" s="219"/>
      <c r="V308" s="209"/>
      <c r="W308" s="9" t="s">
        <v>7</v>
      </c>
      <c r="X308" s="7" t="s">
        <v>2</v>
      </c>
      <c r="Y308" s="240"/>
      <c r="Z308" s="13"/>
    </row>
    <row r="309" spans="1:26" ht="14.25" customHeight="1" x14ac:dyDescent="0.25">
      <c r="A309" s="189"/>
      <c r="B309" s="198"/>
      <c r="C309" s="198"/>
      <c r="D309" s="198"/>
      <c r="E309" s="198"/>
      <c r="F309" s="195"/>
      <c r="G309" s="198"/>
      <c r="H309" s="198"/>
      <c r="I309" s="198"/>
      <c r="J309" s="219"/>
      <c r="K309" s="209"/>
      <c r="L309" s="9" t="s">
        <v>8</v>
      </c>
      <c r="M309" s="7" t="s">
        <v>2</v>
      </c>
      <c r="N309" s="212"/>
      <c r="O309" s="192"/>
      <c r="P309" s="192"/>
      <c r="Q309" s="36">
        <v>8</v>
      </c>
      <c r="R309" s="7"/>
      <c r="S309" s="110"/>
      <c r="T309" s="8"/>
      <c r="U309" s="219"/>
      <c r="V309" s="209"/>
      <c r="W309" s="9" t="s">
        <v>8</v>
      </c>
      <c r="X309" s="7" t="s">
        <v>2</v>
      </c>
      <c r="Y309" s="240"/>
      <c r="Z309" s="13"/>
    </row>
    <row r="310" spans="1:26" ht="15" customHeight="1" thickBot="1" x14ac:dyDescent="0.3">
      <c r="A310" s="190"/>
      <c r="B310" s="199"/>
      <c r="C310" s="199"/>
      <c r="D310" s="199"/>
      <c r="E310" s="199"/>
      <c r="F310" s="196"/>
      <c r="G310" s="199"/>
      <c r="H310" s="199"/>
      <c r="I310" s="199"/>
      <c r="J310" s="223"/>
      <c r="K310" s="214"/>
      <c r="L310" s="47" t="s">
        <v>9</v>
      </c>
      <c r="M310" s="48" t="s">
        <v>2</v>
      </c>
      <c r="N310" s="213"/>
      <c r="O310" s="193"/>
      <c r="P310" s="193"/>
      <c r="Q310" s="49">
        <v>9</v>
      </c>
      <c r="R310" s="48"/>
      <c r="S310" s="111"/>
      <c r="T310" s="50"/>
      <c r="U310" s="223"/>
      <c r="V310" s="214"/>
      <c r="W310" s="47" t="s">
        <v>9</v>
      </c>
      <c r="X310" s="48" t="s">
        <v>2</v>
      </c>
      <c r="Y310" s="241"/>
      <c r="Z310" s="13"/>
    </row>
    <row r="311" spans="1:26" ht="14.25" customHeight="1" x14ac:dyDescent="0.25">
      <c r="A311" s="188">
        <f t="shared" ref="A311" si="26">A302+1</f>
        <v>35</v>
      </c>
      <c r="B311" s="197"/>
      <c r="C311" s="197"/>
      <c r="D311" s="197"/>
      <c r="E311" s="197"/>
      <c r="F311" s="194"/>
      <c r="G311" s="197"/>
      <c r="H311" s="197"/>
      <c r="I311" s="197"/>
      <c r="J311" s="218" t="s">
        <v>10</v>
      </c>
      <c r="K311" s="221" t="s">
        <v>164</v>
      </c>
      <c r="L311" s="222"/>
      <c r="M311" s="43" t="s">
        <v>0</v>
      </c>
      <c r="N311" s="211" t="str">
        <f>IF(J311="Threat",IFERROR(VLOOKUP(M311&amp;MAX(VLOOKUP(M312,Definition!$C$28:$E$33,3,FALSE),VLOOKUP(M313,Definition!$D$28:$E$33,2,FALSE),VLOOKUP(M314,ADMIN!$G$2:$H$7,2,FALSE),VLOOKUP(M315,ADMIN!$G$2:$H$7,2,FALSE),VLOOKUP(M316,ADMIN!$G$2:$H$7,2,FALSE),VLOOKUP(M317,ADMIN!$G$2:$H$7,2,FALSE),VLOOKUP(M318,ADMIN!$G$2:$H$7,2,FALSE),VLOOKUP(M319,ADMIN!$G$2:$H$7,2,FALSE)),ADMIN!$A$1:$B$35,2,FALSE),"NIL"),IF(J311="Opportunity",IFERROR(VLOOKUP(M311&amp;MAX(VLOOKUP(M312,Definition!$C$28:$D$33,5,FALSE),VLOOKUP(M313,Definition!$D$28:$D$33,4,FALSE),VLOOKUP(M314,ADMIN!$G$2:$H$7,2,FALSE),VLOOKUP(M315,ADMIN!$G$2:$H$7,2,FALSE),VLOOKUP(M316,ADMIN!$G$2:$H$7,2,FALSE),VLOOKUP(M317,ADMIN!$G$2:$H$7,2,FALSE),VLOOKUP(M318,ADMIN!$G$2:$H$7,2,FALSE),VLOOKUP(M319,ADMIN!$G$2:$H$7,2,FALSE)),ADMIN!$A$1:$C$35,3,FALSE),"NIL"),"Nil"))</f>
        <v>NIL</v>
      </c>
      <c r="O311" s="191"/>
      <c r="P311" s="191"/>
      <c r="Q311" s="44">
        <v>1</v>
      </c>
      <c r="R311" s="45"/>
      <c r="S311" s="109"/>
      <c r="T311" s="46"/>
      <c r="U311" s="218" t="s">
        <v>11</v>
      </c>
      <c r="V311" s="237" t="s">
        <v>164</v>
      </c>
      <c r="W311" s="238"/>
      <c r="X311" s="43" t="s">
        <v>0</v>
      </c>
      <c r="Y311" s="239" t="str">
        <f>IF(U311="Threat",IFERROR(VLOOKUP(X311&amp;MAX(VLOOKUP(X312,Definition!$C$28:$E$33,3,FALSE),VLOOKUP(X313,Definition!$D$28:$E$33,2,FALSE),VLOOKUP(X314,ADMIN!$G$2:$H$7,2,FALSE),VLOOKUP(X315,ADMIN!$G$2:$H$7,2,FALSE),VLOOKUP(X316,ADMIN!$G$2:$H$7,2,FALSE),VLOOKUP(X317,ADMIN!$G$2:$H$7,2,FALSE),VLOOKUP(X318,ADMIN!$G$2:$H$7,2,FALSE),VLOOKUP(X319,ADMIN!$G$2:$H$7,2,FALSE)),$A$1:$B$1,2,FALSE),"NIL"),IF(U311="Opportunity",IFERROR(VLOOKUP(X311&amp;MAX(VLOOKUP(X312,ADMIN!$D$2:$H$7,5,FALSE),VLOOKUP(X313,ADMIN!$E$2:$H$7,4,FALSE),VLOOKUP(X314,ADMIN!$G$2:$H$7,2,FALSE),VLOOKUP(X315,ADMIN!$G$2:$H$7,2,FALSE),VLOOKUP(X316,ADMIN!$G$2:$H$7,2,FALSE),VLOOKUP(X317,ADMIN!$G$2:$H$7,2,FALSE),VLOOKUP(X318,ADMIN!$G$2:$H$7,2,FALSE),VLOOKUP(X319,ADMIN!$G$2:$H$7,2,FALSE)),$A$1:$C$1,3,FALSE),"NIL"),"Nil"))</f>
        <v>NIL</v>
      </c>
      <c r="Z311" s="13"/>
    </row>
    <row r="312" spans="1:26" ht="14.25" customHeight="1" x14ac:dyDescent="0.25">
      <c r="A312" s="189"/>
      <c r="B312" s="198"/>
      <c r="C312" s="198"/>
      <c r="D312" s="198"/>
      <c r="E312" s="198"/>
      <c r="F312" s="195"/>
      <c r="G312" s="198"/>
      <c r="H312" s="198"/>
      <c r="I312" s="198"/>
      <c r="J312" s="219"/>
      <c r="K312" s="209" t="s">
        <v>158</v>
      </c>
      <c r="L312" s="9" t="s">
        <v>1</v>
      </c>
      <c r="M312" s="7" t="s">
        <v>2</v>
      </c>
      <c r="N312" s="212"/>
      <c r="O312" s="192"/>
      <c r="P312" s="192"/>
      <c r="Q312" s="36">
        <v>2</v>
      </c>
      <c r="R312" s="7"/>
      <c r="S312" s="110"/>
      <c r="T312" s="8"/>
      <c r="U312" s="219"/>
      <c r="V312" s="209" t="s">
        <v>158</v>
      </c>
      <c r="W312" s="9" t="s">
        <v>1</v>
      </c>
      <c r="X312" s="7" t="s">
        <v>2</v>
      </c>
      <c r="Y312" s="240"/>
      <c r="Z312" s="13"/>
    </row>
    <row r="313" spans="1:26" ht="14.25" customHeight="1" x14ac:dyDescent="0.25">
      <c r="A313" s="189"/>
      <c r="B313" s="198"/>
      <c r="C313" s="198"/>
      <c r="D313" s="198"/>
      <c r="E313" s="198"/>
      <c r="F313" s="195"/>
      <c r="G313" s="198"/>
      <c r="H313" s="198"/>
      <c r="I313" s="198"/>
      <c r="J313" s="219"/>
      <c r="K313" s="209"/>
      <c r="L313" s="9" t="s">
        <v>3</v>
      </c>
      <c r="M313" s="7" t="s">
        <v>2</v>
      </c>
      <c r="N313" s="212"/>
      <c r="O313" s="192"/>
      <c r="P313" s="192"/>
      <c r="Q313" s="36">
        <v>3</v>
      </c>
      <c r="R313" s="7"/>
      <c r="S313" s="110"/>
      <c r="T313" s="8"/>
      <c r="U313" s="219"/>
      <c r="V313" s="209"/>
      <c r="W313" s="9" t="s">
        <v>3</v>
      </c>
      <c r="X313" s="7" t="s">
        <v>2</v>
      </c>
      <c r="Y313" s="240"/>
      <c r="Z313" s="13"/>
    </row>
    <row r="314" spans="1:26" ht="14.25" customHeight="1" x14ac:dyDescent="0.25">
      <c r="A314" s="189"/>
      <c r="B314" s="198"/>
      <c r="C314" s="198"/>
      <c r="D314" s="198"/>
      <c r="E314" s="198"/>
      <c r="F314" s="195"/>
      <c r="G314" s="198"/>
      <c r="H314" s="198"/>
      <c r="I314" s="198"/>
      <c r="J314" s="219"/>
      <c r="K314" s="209"/>
      <c r="L314" s="9" t="s">
        <v>4</v>
      </c>
      <c r="M314" s="7" t="s">
        <v>2</v>
      </c>
      <c r="N314" s="212"/>
      <c r="O314" s="192"/>
      <c r="P314" s="192"/>
      <c r="Q314" s="36">
        <v>4</v>
      </c>
      <c r="R314" s="7"/>
      <c r="S314" s="110"/>
      <c r="T314" s="8"/>
      <c r="U314" s="219"/>
      <c r="V314" s="209"/>
      <c r="W314" s="9" t="s">
        <v>4</v>
      </c>
      <c r="X314" s="7" t="s">
        <v>2</v>
      </c>
      <c r="Y314" s="240"/>
      <c r="Z314" s="13"/>
    </row>
    <row r="315" spans="1:26" ht="14.25" customHeight="1" x14ac:dyDescent="0.25">
      <c r="A315" s="189"/>
      <c r="B315" s="198"/>
      <c r="C315" s="198"/>
      <c r="D315" s="198"/>
      <c r="E315" s="198"/>
      <c r="F315" s="195"/>
      <c r="G315" s="198"/>
      <c r="H315" s="198"/>
      <c r="I315" s="198"/>
      <c r="J315" s="219"/>
      <c r="K315" s="209"/>
      <c r="L315" s="9" t="s">
        <v>5</v>
      </c>
      <c r="M315" s="7" t="s">
        <v>2</v>
      </c>
      <c r="N315" s="212"/>
      <c r="O315" s="192"/>
      <c r="P315" s="192"/>
      <c r="Q315" s="36">
        <v>5</v>
      </c>
      <c r="R315" s="7"/>
      <c r="S315" s="110"/>
      <c r="T315" s="8"/>
      <c r="U315" s="219"/>
      <c r="V315" s="209"/>
      <c r="W315" s="9" t="s">
        <v>5</v>
      </c>
      <c r="X315" s="7" t="s">
        <v>2</v>
      </c>
      <c r="Y315" s="240"/>
      <c r="Z315" s="13"/>
    </row>
    <row r="316" spans="1:26" ht="14.25" customHeight="1" x14ac:dyDescent="0.25">
      <c r="A316" s="189"/>
      <c r="B316" s="198"/>
      <c r="C316" s="198"/>
      <c r="D316" s="198"/>
      <c r="E316" s="198"/>
      <c r="F316" s="195"/>
      <c r="G316" s="198"/>
      <c r="H316" s="198"/>
      <c r="I316" s="198"/>
      <c r="J316" s="219"/>
      <c r="K316" s="209"/>
      <c r="L316" s="9" t="s">
        <v>6</v>
      </c>
      <c r="M316" s="7" t="s">
        <v>2</v>
      </c>
      <c r="N316" s="212"/>
      <c r="O316" s="192"/>
      <c r="P316" s="192"/>
      <c r="Q316" s="36">
        <v>6</v>
      </c>
      <c r="R316" s="7"/>
      <c r="S316" s="110"/>
      <c r="T316" s="8"/>
      <c r="U316" s="219"/>
      <c r="V316" s="209"/>
      <c r="W316" s="9" t="s">
        <v>6</v>
      </c>
      <c r="X316" s="7" t="s">
        <v>2</v>
      </c>
      <c r="Y316" s="240"/>
      <c r="Z316" s="13"/>
    </row>
    <row r="317" spans="1:26" ht="14.25" customHeight="1" x14ac:dyDescent="0.25">
      <c r="A317" s="189"/>
      <c r="B317" s="198"/>
      <c r="C317" s="198"/>
      <c r="D317" s="198"/>
      <c r="E317" s="198"/>
      <c r="F317" s="195"/>
      <c r="G317" s="198"/>
      <c r="H317" s="198"/>
      <c r="I317" s="198"/>
      <c r="J317" s="219"/>
      <c r="K317" s="209"/>
      <c r="L317" s="9" t="s">
        <v>7</v>
      </c>
      <c r="M317" s="7" t="s">
        <v>2</v>
      </c>
      <c r="N317" s="212"/>
      <c r="O317" s="192"/>
      <c r="P317" s="192"/>
      <c r="Q317" s="36">
        <v>7</v>
      </c>
      <c r="R317" s="7"/>
      <c r="S317" s="110"/>
      <c r="T317" s="8"/>
      <c r="U317" s="219"/>
      <c r="V317" s="209"/>
      <c r="W317" s="9" t="s">
        <v>7</v>
      </c>
      <c r="X317" s="7" t="s">
        <v>2</v>
      </c>
      <c r="Y317" s="240"/>
      <c r="Z317" s="13"/>
    </row>
    <row r="318" spans="1:26" ht="14.25" customHeight="1" x14ac:dyDescent="0.25">
      <c r="A318" s="189"/>
      <c r="B318" s="198"/>
      <c r="C318" s="198"/>
      <c r="D318" s="198"/>
      <c r="E318" s="198"/>
      <c r="F318" s="195"/>
      <c r="G318" s="198"/>
      <c r="H318" s="198"/>
      <c r="I318" s="198"/>
      <c r="J318" s="219"/>
      <c r="K318" s="209"/>
      <c r="L318" s="9" t="s">
        <v>8</v>
      </c>
      <c r="M318" s="7" t="s">
        <v>2</v>
      </c>
      <c r="N318" s="212"/>
      <c r="O318" s="192"/>
      <c r="P318" s="192"/>
      <c r="Q318" s="36">
        <v>8</v>
      </c>
      <c r="R318" s="7"/>
      <c r="S318" s="110"/>
      <c r="T318" s="8"/>
      <c r="U318" s="219"/>
      <c r="V318" s="209"/>
      <c r="W318" s="9" t="s">
        <v>8</v>
      </c>
      <c r="X318" s="7" t="s">
        <v>2</v>
      </c>
      <c r="Y318" s="240"/>
      <c r="Z318" s="13"/>
    </row>
    <row r="319" spans="1:26" ht="15" customHeight="1" thickBot="1" x14ac:dyDescent="0.3">
      <c r="A319" s="190"/>
      <c r="B319" s="199"/>
      <c r="C319" s="199"/>
      <c r="D319" s="199"/>
      <c r="E319" s="199"/>
      <c r="F319" s="196"/>
      <c r="G319" s="199"/>
      <c r="H319" s="199"/>
      <c r="I319" s="199"/>
      <c r="J319" s="223"/>
      <c r="K319" s="214"/>
      <c r="L319" s="47" t="s">
        <v>9</v>
      </c>
      <c r="M319" s="48" t="s">
        <v>2</v>
      </c>
      <c r="N319" s="213"/>
      <c r="O319" s="193"/>
      <c r="P319" s="193"/>
      <c r="Q319" s="49">
        <v>9</v>
      </c>
      <c r="R319" s="48"/>
      <c r="S319" s="111"/>
      <c r="T319" s="50"/>
      <c r="U319" s="223"/>
      <c r="V319" s="214"/>
      <c r="W319" s="47" t="s">
        <v>9</v>
      </c>
      <c r="X319" s="48" t="s">
        <v>2</v>
      </c>
      <c r="Y319" s="241"/>
      <c r="Z319" s="13"/>
    </row>
    <row r="320" spans="1:26" ht="14.25" customHeight="1" x14ac:dyDescent="0.25">
      <c r="A320" s="188">
        <f t="shared" ref="A320" si="27">A311+1</f>
        <v>36</v>
      </c>
      <c r="B320" s="197"/>
      <c r="C320" s="197"/>
      <c r="D320" s="197"/>
      <c r="E320" s="197"/>
      <c r="F320" s="194"/>
      <c r="G320" s="197"/>
      <c r="H320" s="197"/>
      <c r="I320" s="197"/>
      <c r="J320" s="218" t="s">
        <v>10</v>
      </c>
      <c r="K320" s="221" t="s">
        <v>164</v>
      </c>
      <c r="L320" s="222"/>
      <c r="M320" s="43" t="s">
        <v>0</v>
      </c>
      <c r="N320" s="211" t="str">
        <f>IF(J320="Threat",IFERROR(VLOOKUP(M320&amp;MAX(VLOOKUP(M321,Definition!$C$28:$E$33,3,FALSE),VLOOKUP(M322,Definition!$D$28:$E$33,2,FALSE),VLOOKUP(M323,ADMIN!$G$2:$H$7,2,FALSE),VLOOKUP(M324,ADMIN!$G$2:$H$7,2,FALSE),VLOOKUP(M325,ADMIN!$G$2:$H$7,2,FALSE),VLOOKUP(M326,ADMIN!$G$2:$H$7,2,FALSE),VLOOKUP(M327,ADMIN!$G$2:$H$7,2,FALSE),VLOOKUP(M328,ADMIN!$G$2:$H$7,2,FALSE)),ADMIN!$A$1:$B$35,2,FALSE),"NIL"),IF(J320="Opportunity",IFERROR(VLOOKUP(M320&amp;MAX(VLOOKUP(M321,Definition!$C$28:$D$33,5,FALSE),VLOOKUP(M322,Definition!$D$28:$D$33,4,FALSE),VLOOKUP(M323,ADMIN!$G$2:$H$7,2,FALSE),VLOOKUP(M324,ADMIN!$G$2:$H$7,2,FALSE),VLOOKUP(M325,ADMIN!$G$2:$H$7,2,FALSE),VLOOKUP(M326,ADMIN!$G$2:$H$7,2,FALSE),VLOOKUP(M327,ADMIN!$G$2:$H$7,2,FALSE),VLOOKUP(M328,ADMIN!$G$2:$H$7,2,FALSE)),ADMIN!$A$1:$C$35,3,FALSE),"NIL"),"Nil"))</f>
        <v>NIL</v>
      </c>
      <c r="O320" s="191"/>
      <c r="P320" s="191"/>
      <c r="Q320" s="44">
        <v>1</v>
      </c>
      <c r="R320" s="45"/>
      <c r="S320" s="109"/>
      <c r="T320" s="46"/>
      <c r="U320" s="218" t="s">
        <v>11</v>
      </c>
      <c r="V320" s="237" t="s">
        <v>164</v>
      </c>
      <c r="W320" s="238"/>
      <c r="X320" s="43" t="s">
        <v>0</v>
      </c>
      <c r="Y320" s="239" t="str">
        <f>IF(U320="Threat",IFERROR(VLOOKUP(X320&amp;MAX(VLOOKUP(X321,Definition!$C$28:$E$33,3,FALSE),VLOOKUP(X322,Definition!$D$28:$E$33,2,FALSE),VLOOKUP(X323,ADMIN!$G$2:$H$7,2,FALSE),VLOOKUP(X324,ADMIN!$G$2:$H$7,2,FALSE),VLOOKUP(X325,ADMIN!$G$2:$H$7,2,FALSE),VLOOKUP(X326,ADMIN!$G$2:$H$7,2,FALSE),VLOOKUP(X327,ADMIN!$G$2:$H$7,2,FALSE),VLOOKUP(X328,ADMIN!$G$2:$H$7,2,FALSE)),$A$1:$B$1,2,FALSE),"NIL"),IF(U320="Opportunity",IFERROR(VLOOKUP(X320&amp;MAX(VLOOKUP(X321,ADMIN!$D$2:$H$7,5,FALSE),VLOOKUP(X322,ADMIN!$E$2:$H$7,4,FALSE),VLOOKUP(X323,ADMIN!$G$2:$H$7,2,FALSE),VLOOKUP(X324,ADMIN!$G$2:$H$7,2,FALSE),VLOOKUP(X325,ADMIN!$G$2:$H$7,2,FALSE),VLOOKUP(X326,ADMIN!$G$2:$H$7,2,FALSE),VLOOKUP(X327,ADMIN!$G$2:$H$7,2,FALSE),VLOOKUP(X328,ADMIN!$G$2:$H$7,2,FALSE)),$A$1:$C$1,3,FALSE),"NIL"),"Nil"))</f>
        <v>NIL</v>
      </c>
      <c r="Z320" s="13"/>
    </row>
    <row r="321" spans="1:26" ht="14.25" customHeight="1" x14ac:dyDescent="0.25">
      <c r="A321" s="189"/>
      <c r="B321" s="198"/>
      <c r="C321" s="198"/>
      <c r="D321" s="198"/>
      <c r="E321" s="198"/>
      <c r="F321" s="195"/>
      <c r="G321" s="198"/>
      <c r="H321" s="198"/>
      <c r="I321" s="198"/>
      <c r="J321" s="219"/>
      <c r="K321" s="209" t="s">
        <v>158</v>
      </c>
      <c r="L321" s="9" t="s">
        <v>1</v>
      </c>
      <c r="M321" s="7" t="s">
        <v>2</v>
      </c>
      <c r="N321" s="212"/>
      <c r="O321" s="192"/>
      <c r="P321" s="192"/>
      <c r="Q321" s="36">
        <v>2</v>
      </c>
      <c r="R321" s="7"/>
      <c r="S321" s="110"/>
      <c r="T321" s="8"/>
      <c r="U321" s="219"/>
      <c r="V321" s="209" t="s">
        <v>158</v>
      </c>
      <c r="W321" s="9" t="s">
        <v>1</v>
      </c>
      <c r="X321" s="7" t="s">
        <v>2</v>
      </c>
      <c r="Y321" s="240"/>
      <c r="Z321" s="13"/>
    </row>
    <row r="322" spans="1:26" ht="14.25" customHeight="1" x14ac:dyDescent="0.25">
      <c r="A322" s="189"/>
      <c r="B322" s="198"/>
      <c r="C322" s="198"/>
      <c r="D322" s="198"/>
      <c r="E322" s="198"/>
      <c r="F322" s="195"/>
      <c r="G322" s="198"/>
      <c r="H322" s="198"/>
      <c r="I322" s="198"/>
      <c r="J322" s="219"/>
      <c r="K322" s="209"/>
      <c r="L322" s="9" t="s">
        <v>3</v>
      </c>
      <c r="M322" s="7" t="s">
        <v>2</v>
      </c>
      <c r="N322" s="212"/>
      <c r="O322" s="192"/>
      <c r="P322" s="192"/>
      <c r="Q322" s="36">
        <v>3</v>
      </c>
      <c r="R322" s="7"/>
      <c r="S322" s="110"/>
      <c r="T322" s="8"/>
      <c r="U322" s="219"/>
      <c r="V322" s="209"/>
      <c r="W322" s="9" t="s">
        <v>3</v>
      </c>
      <c r="X322" s="7" t="s">
        <v>2</v>
      </c>
      <c r="Y322" s="240"/>
      <c r="Z322" s="13"/>
    </row>
    <row r="323" spans="1:26" ht="14.25" customHeight="1" x14ac:dyDescent="0.25">
      <c r="A323" s="189"/>
      <c r="B323" s="198"/>
      <c r="C323" s="198"/>
      <c r="D323" s="198"/>
      <c r="E323" s="198"/>
      <c r="F323" s="195"/>
      <c r="G323" s="198"/>
      <c r="H323" s="198"/>
      <c r="I323" s="198"/>
      <c r="J323" s="219"/>
      <c r="K323" s="209"/>
      <c r="L323" s="9" t="s">
        <v>4</v>
      </c>
      <c r="M323" s="7" t="s">
        <v>2</v>
      </c>
      <c r="N323" s="212"/>
      <c r="O323" s="192"/>
      <c r="P323" s="192"/>
      <c r="Q323" s="36">
        <v>4</v>
      </c>
      <c r="R323" s="7"/>
      <c r="S323" s="110"/>
      <c r="T323" s="8"/>
      <c r="U323" s="219"/>
      <c r="V323" s="209"/>
      <c r="W323" s="9" t="s">
        <v>4</v>
      </c>
      <c r="X323" s="7" t="s">
        <v>2</v>
      </c>
      <c r="Y323" s="240"/>
      <c r="Z323" s="13"/>
    </row>
    <row r="324" spans="1:26" ht="14.25" customHeight="1" x14ac:dyDescent="0.25">
      <c r="A324" s="189"/>
      <c r="B324" s="198"/>
      <c r="C324" s="198"/>
      <c r="D324" s="198"/>
      <c r="E324" s="198"/>
      <c r="F324" s="195"/>
      <c r="G324" s="198"/>
      <c r="H324" s="198"/>
      <c r="I324" s="198"/>
      <c r="J324" s="219"/>
      <c r="K324" s="209"/>
      <c r="L324" s="9" t="s">
        <v>5</v>
      </c>
      <c r="M324" s="7" t="s">
        <v>2</v>
      </c>
      <c r="N324" s="212"/>
      <c r="O324" s="192"/>
      <c r="P324" s="192"/>
      <c r="Q324" s="36">
        <v>5</v>
      </c>
      <c r="R324" s="7"/>
      <c r="S324" s="110"/>
      <c r="T324" s="8"/>
      <c r="U324" s="219"/>
      <c r="V324" s="209"/>
      <c r="W324" s="9" t="s">
        <v>5</v>
      </c>
      <c r="X324" s="7" t="s">
        <v>2</v>
      </c>
      <c r="Y324" s="240"/>
      <c r="Z324" s="13"/>
    </row>
    <row r="325" spans="1:26" ht="14.25" customHeight="1" x14ac:dyDescent="0.25">
      <c r="A325" s="189"/>
      <c r="B325" s="198"/>
      <c r="C325" s="198"/>
      <c r="D325" s="198"/>
      <c r="E325" s="198"/>
      <c r="F325" s="195"/>
      <c r="G325" s="198"/>
      <c r="H325" s="198"/>
      <c r="I325" s="198"/>
      <c r="J325" s="219"/>
      <c r="K325" s="209"/>
      <c r="L325" s="9" t="s">
        <v>6</v>
      </c>
      <c r="M325" s="7" t="s">
        <v>2</v>
      </c>
      <c r="N325" s="212"/>
      <c r="O325" s="192"/>
      <c r="P325" s="192"/>
      <c r="Q325" s="36">
        <v>6</v>
      </c>
      <c r="R325" s="7"/>
      <c r="S325" s="110"/>
      <c r="T325" s="8"/>
      <c r="U325" s="219"/>
      <c r="V325" s="209"/>
      <c r="W325" s="9" t="s">
        <v>6</v>
      </c>
      <c r="X325" s="7" t="s">
        <v>2</v>
      </c>
      <c r="Y325" s="240"/>
      <c r="Z325" s="13"/>
    </row>
    <row r="326" spans="1:26" ht="14.25" customHeight="1" x14ac:dyDescent="0.25">
      <c r="A326" s="189"/>
      <c r="B326" s="198"/>
      <c r="C326" s="198"/>
      <c r="D326" s="198"/>
      <c r="E326" s="198"/>
      <c r="F326" s="195"/>
      <c r="G326" s="198"/>
      <c r="H326" s="198"/>
      <c r="I326" s="198"/>
      <c r="J326" s="219"/>
      <c r="K326" s="209"/>
      <c r="L326" s="9" t="s">
        <v>7</v>
      </c>
      <c r="M326" s="7" t="s">
        <v>2</v>
      </c>
      <c r="N326" s="212"/>
      <c r="O326" s="192"/>
      <c r="P326" s="192"/>
      <c r="Q326" s="36">
        <v>7</v>
      </c>
      <c r="R326" s="7"/>
      <c r="S326" s="110"/>
      <c r="T326" s="8"/>
      <c r="U326" s="219"/>
      <c r="V326" s="209"/>
      <c r="W326" s="9" t="s">
        <v>7</v>
      </c>
      <c r="X326" s="7" t="s">
        <v>2</v>
      </c>
      <c r="Y326" s="240"/>
      <c r="Z326" s="13"/>
    </row>
    <row r="327" spans="1:26" ht="14.25" customHeight="1" x14ac:dyDescent="0.25">
      <c r="A327" s="189"/>
      <c r="B327" s="198"/>
      <c r="C327" s="198"/>
      <c r="D327" s="198"/>
      <c r="E327" s="198"/>
      <c r="F327" s="195"/>
      <c r="G327" s="198"/>
      <c r="H327" s="198"/>
      <c r="I327" s="198"/>
      <c r="J327" s="219"/>
      <c r="K327" s="209"/>
      <c r="L327" s="9" t="s">
        <v>8</v>
      </c>
      <c r="M327" s="7" t="s">
        <v>2</v>
      </c>
      <c r="N327" s="212"/>
      <c r="O327" s="192"/>
      <c r="P327" s="192"/>
      <c r="Q327" s="36">
        <v>8</v>
      </c>
      <c r="R327" s="7"/>
      <c r="S327" s="110"/>
      <c r="T327" s="8"/>
      <c r="U327" s="219"/>
      <c r="V327" s="209"/>
      <c r="W327" s="9" t="s">
        <v>8</v>
      </c>
      <c r="X327" s="7" t="s">
        <v>2</v>
      </c>
      <c r="Y327" s="240"/>
      <c r="Z327" s="13"/>
    </row>
    <row r="328" spans="1:26" ht="15" customHeight="1" thickBot="1" x14ac:dyDescent="0.3">
      <c r="A328" s="190"/>
      <c r="B328" s="199"/>
      <c r="C328" s="199"/>
      <c r="D328" s="199"/>
      <c r="E328" s="199"/>
      <c r="F328" s="196"/>
      <c r="G328" s="199"/>
      <c r="H328" s="199"/>
      <c r="I328" s="199"/>
      <c r="J328" s="223"/>
      <c r="K328" s="214"/>
      <c r="L328" s="47" t="s">
        <v>9</v>
      </c>
      <c r="M328" s="48" t="s">
        <v>2</v>
      </c>
      <c r="N328" s="213"/>
      <c r="O328" s="193"/>
      <c r="P328" s="193"/>
      <c r="Q328" s="49">
        <v>9</v>
      </c>
      <c r="R328" s="48"/>
      <c r="S328" s="111"/>
      <c r="T328" s="50"/>
      <c r="U328" s="223"/>
      <c r="V328" s="214"/>
      <c r="W328" s="47" t="s">
        <v>9</v>
      </c>
      <c r="X328" s="48" t="s">
        <v>2</v>
      </c>
      <c r="Y328" s="241"/>
      <c r="Z328" s="13"/>
    </row>
    <row r="329" spans="1:26" ht="14.25" customHeight="1" x14ac:dyDescent="0.25">
      <c r="A329" s="188">
        <f t="shared" ref="A329" si="28">A320+1</f>
        <v>37</v>
      </c>
      <c r="B329" s="197"/>
      <c r="C329" s="197"/>
      <c r="D329" s="197"/>
      <c r="E329" s="197"/>
      <c r="F329" s="194"/>
      <c r="G329" s="197"/>
      <c r="H329" s="197"/>
      <c r="I329" s="197"/>
      <c r="J329" s="218" t="s">
        <v>10</v>
      </c>
      <c r="K329" s="221" t="s">
        <v>164</v>
      </c>
      <c r="L329" s="222"/>
      <c r="M329" s="43" t="s">
        <v>0</v>
      </c>
      <c r="N329" s="211" t="str">
        <f>IF(J329="Threat",IFERROR(VLOOKUP(M329&amp;MAX(VLOOKUP(M330,Definition!$C$28:$E$33,3,FALSE),VLOOKUP(M331,Definition!$D$28:$E$33,2,FALSE),VLOOKUP(M332,ADMIN!$G$2:$H$7,2,FALSE),VLOOKUP(M333,ADMIN!$G$2:$H$7,2,FALSE),VLOOKUP(M334,ADMIN!$G$2:$H$7,2,FALSE),VLOOKUP(M335,ADMIN!$G$2:$H$7,2,FALSE),VLOOKUP(M336,ADMIN!$G$2:$H$7,2,FALSE),VLOOKUP(M337,ADMIN!$G$2:$H$7,2,FALSE)),ADMIN!$A$1:$B$35,2,FALSE),"NIL"),IF(J329="Opportunity",IFERROR(VLOOKUP(M329&amp;MAX(VLOOKUP(M330,Definition!$C$28:$D$33,5,FALSE),VLOOKUP(M331,Definition!$D$28:$D$33,4,FALSE),VLOOKUP(M332,ADMIN!$G$2:$H$7,2,FALSE),VLOOKUP(M333,ADMIN!$G$2:$H$7,2,FALSE),VLOOKUP(M334,ADMIN!$G$2:$H$7,2,FALSE),VLOOKUP(M335,ADMIN!$G$2:$H$7,2,FALSE),VLOOKUP(M336,ADMIN!$G$2:$H$7,2,FALSE),VLOOKUP(M337,ADMIN!$G$2:$H$7,2,FALSE)),ADMIN!$A$1:$C$35,3,FALSE),"NIL"),"Nil"))</f>
        <v>NIL</v>
      </c>
      <c r="O329" s="191"/>
      <c r="P329" s="191"/>
      <c r="Q329" s="44">
        <v>1</v>
      </c>
      <c r="R329" s="45"/>
      <c r="S329" s="109"/>
      <c r="T329" s="46"/>
      <c r="U329" s="218" t="s">
        <v>11</v>
      </c>
      <c r="V329" s="237" t="s">
        <v>164</v>
      </c>
      <c r="W329" s="238"/>
      <c r="X329" s="43" t="s">
        <v>0</v>
      </c>
      <c r="Y329" s="239" t="str">
        <f>IF(U329="Threat",IFERROR(VLOOKUP(X329&amp;MAX(VLOOKUP(X330,Definition!$C$28:$E$33,3,FALSE),VLOOKUP(X331,Definition!$D$28:$E$33,2,FALSE),VLOOKUP(X332,ADMIN!$G$2:$H$7,2,FALSE),VLOOKUP(X333,ADMIN!$G$2:$H$7,2,FALSE),VLOOKUP(X334,ADMIN!$G$2:$H$7,2,FALSE),VLOOKUP(X335,ADMIN!$G$2:$H$7,2,FALSE),VLOOKUP(X336,ADMIN!$G$2:$H$7,2,FALSE),VLOOKUP(X337,ADMIN!$G$2:$H$7,2,FALSE)),$A$1:$B$1,2,FALSE),"NIL"),IF(U329="Opportunity",IFERROR(VLOOKUP(X329&amp;MAX(VLOOKUP(X330,ADMIN!$D$2:$H$7,5,FALSE),VLOOKUP(X331,ADMIN!$E$2:$H$7,4,FALSE),VLOOKUP(X332,ADMIN!$G$2:$H$7,2,FALSE),VLOOKUP(X333,ADMIN!$G$2:$H$7,2,FALSE),VLOOKUP(X334,ADMIN!$G$2:$H$7,2,FALSE),VLOOKUP(X335,ADMIN!$G$2:$H$7,2,FALSE),VLOOKUP(X336,ADMIN!$G$2:$H$7,2,FALSE),VLOOKUP(X337,ADMIN!$G$2:$H$7,2,FALSE)),$A$1:$C$1,3,FALSE),"NIL"),"Nil"))</f>
        <v>NIL</v>
      </c>
      <c r="Z329" s="13"/>
    </row>
    <row r="330" spans="1:26" ht="14.25" customHeight="1" x14ac:dyDescent="0.25">
      <c r="A330" s="189"/>
      <c r="B330" s="198"/>
      <c r="C330" s="198"/>
      <c r="D330" s="198"/>
      <c r="E330" s="198"/>
      <c r="F330" s="195"/>
      <c r="G330" s="198"/>
      <c r="H330" s="198"/>
      <c r="I330" s="198"/>
      <c r="J330" s="219"/>
      <c r="K330" s="209" t="s">
        <v>158</v>
      </c>
      <c r="L330" s="9" t="s">
        <v>1</v>
      </c>
      <c r="M330" s="7" t="s">
        <v>2</v>
      </c>
      <c r="N330" s="212"/>
      <c r="O330" s="192"/>
      <c r="P330" s="192"/>
      <c r="Q330" s="36">
        <v>2</v>
      </c>
      <c r="R330" s="7"/>
      <c r="S330" s="110"/>
      <c r="T330" s="8"/>
      <c r="U330" s="219"/>
      <c r="V330" s="209" t="s">
        <v>158</v>
      </c>
      <c r="W330" s="9" t="s">
        <v>1</v>
      </c>
      <c r="X330" s="7" t="s">
        <v>2</v>
      </c>
      <c r="Y330" s="240"/>
      <c r="Z330" s="13"/>
    </row>
    <row r="331" spans="1:26" ht="14.25" customHeight="1" x14ac:dyDescent="0.25">
      <c r="A331" s="189"/>
      <c r="B331" s="198"/>
      <c r="C331" s="198"/>
      <c r="D331" s="198"/>
      <c r="E331" s="198"/>
      <c r="F331" s="195"/>
      <c r="G331" s="198"/>
      <c r="H331" s="198"/>
      <c r="I331" s="198"/>
      <c r="J331" s="219"/>
      <c r="K331" s="209"/>
      <c r="L331" s="9" t="s">
        <v>3</v>
      </c>
      <c r="M331" s="7" t="s">
        <v>2</v>
      </c>
      <c r="N331" s="212"/>
      <c r="O331" s="192"/>
      <c r="P331" s="192"/>
      <c r="Q331" s="36">
        <v>3</v>
      </c>
      <c r="R331" s="7"/>
      <c r="S331" s="110"/>
      <c r="T331" s="8"/>
      <c r="U331" s="219"/>
      <c r="V331" s="209"/>
      <c r="W331" s="9" t="s">
        <v>3</v>
      </c>
      <c r="X331" s="7" t="s">
        <v>2</v>
      </c>
      <c r="Y331" s="240"/>
      <c r="Z331" s="13"/>
    </row>
    <row r="332" spans="1:26" ht="14.25" customHeight="1" x14ac:dyDescent="0.25">
      <c r="A332" s="189"/>
      <c r="B332" s="198"/>
      <c r="C332" s="198"/>
      <c r="D332" s="198"/>
      <c r="E332" s="198"/>
      <c r="F332" s="195"/>
      <c r="G332" s="198"/>
      <c r="H332" s="198"/>
      <c r="I332" s="198"/>
      <c r="J332" s="219"/>
      <c r="K332" s="209"/>
      <c r="L332" s="9" t="s">
        <v>4</v>
      </c>
      <c r="M332" s="7" t="s">
        <v>2</v>
      </c>
      <c r="N332" s="212"/>
      <c r="O332" s="192"/>
      <c r="P332" s="192"/>
      <c r="Q332" s="36">
        <v>4</v>
      </c>
      <c r="R332" s="7"/>
      <c r="S332" s="110"/>
      <c r="T332" s="8"/>
      <c r="U332" s="219"/>
      <c r="V332" s="209"/>
      <c r="W332" s="9" t="s">
        <v>4</v>
      </c>
      <c r="X332" s="7" t="s">
        <v>2</v>
      </c>
      <c r="Y332" s="240"/>
      <c r="Z332" s="13"/>
    </row>
    <row r="333" spans="1:26" ht="14.25" customHeight="1" x14ac:dyDescent="0.25">
      <c r="A333" s="189"/>
      <c r="B333" s="198"/>
      <c r="C333" s="198"/>
      <c r="D333" s="198"/>
      <c r="E333" s="198"/>
      <c r="F333" s="195"/>
      <c r="G333" s="198"/>
      <c r="H333" s="198"/>
      <c r="I333" s="198"/>
      <c r="J333" s="219"/>
      <c r="K333" s="209"/>
      <c r="L333" s="9" t="s">
        <v>5</v>
      </c>
      <c r="M333" s="7" t="s">
        <v>2</v>
      </c>
      <c r="N333" s="212"/>
      <c r="O333" s="192"/>
      <c r="P333" s="192"/>
      <c r="Q333" s="36">
        <v>5</v>
      </c>
      <c r="R333" s="7"/>
      <c r="S333" s="110"/>
      <c r="T333" s="8"/>
      <c r="U333" s="219"/>
      <c r="V333" s="209"/>
      <c r="W333" s="9" t="s">
        <v>5</v>
      </c>
      <c r="X333" s="7" t="s">
        <v>2</v>
      </c>
      <c r="Y333" s="240"/>
      <c r="Z333" s="13"/>
    </row>
    <row r="334" spans="1:26" ht="14.25" customHeight="1" x14ac:dyDescent="0.25">
      <c r="A334" s="189"/>
      <c r="B334" s="198"/>
      <c r="C334" s="198"/>
      <c r="D334" s="198"/>
      <c r="E334" s="198"/>
      <c r="F334" s="195"/>
      <c r="G334" s="198"/>
      <c r="H334" s="198"/>
      <c r="I334" s="198"/>
      <c r="J334" s="219"/>
      <c r="K334" s="209"/>
      <c r="L334" s="9" t="s">
        <v>6</v>
      </c>
      <c r="M334" s="7" t="s">
        <v>2</v>
      </c>
      <c r="N334" s="212"/>
      <c r="O334" s="192"/>
      <c r="P334" s="192"/>
      <c r="Q334" s="36">
        <v>6</v>
      </c>
      <c r="R334" s="7"/>
      <c r="S334" s="110"/>
      <c r="T334" s="8"/>
      <c r="U334" s="219"/>
      <c r="V334" s="209"/>
      <c r="W334" s="9" t="s">
        <v>6</v>
      </c>
      <c r="X334" s="7" t="s">
        <v>2</v>
      </c>
      <c r="Y334" s="240"/>
      <c r="Z334" s="13"/>
    </row>
    <row r="335" spans="1:26" ht="14.25" customHeight="1" x14ac:dyDescent="0.25">
      <c r="A335" s="189"/>
      <c r="B335" s="198"/>
      <c r="C335" s="198"/>
      <c r="D335" s="198"/>
      <c r="E335" s="198"/>
      <c r="F335" s="195"/>
      <c r="G335" s="198"/>
      <c r="H335" s="198"/>
      <c r="I335" s="198"/>
      <c r="J335" s="219"/>
      <c r="K335" s="209"/>
      <c r="L335" s="9" t="s">
        <v>7</v>
      </c>
      <c r="M335" s="7" t="s">
        <v>2</v>
      </c>
      <c r="N335" s="212"/>
      <c r="O335" s="192"/>
      <c r="P335" s="192"/>
      <c r="Q335" s="36">
        <v>7</v>
      </c>
      <c r="R335" s="7"/>
      <c r="S335" s="110"/>
      <c r="T335" s="8"/>
      <c r="U335" s="219"/>
      <c r="V335" s="209"/>
      <c r="W335" s="9" t="s">
        <v>7</v>
      </c>
      <c r="X335" s="7" t="s">
        <v>2</v>
      </c>
      <c r="Y335" s="240"/>
      <c r="Z335" s="13"/>
    </row>
    <row r="336" spans="1:26" ht="14.25" customHeight="1" x14ac:dyDescent="0.25">
      <c r="A336" s="189"/>
      <c r="B336" s="198"/>
      <c r="C336" s="198"/>
      <c r="D336" s="198"/>
      <c r="E336" s="198"/>
      <c r="F336" s="195"/>
      <c r="G336" s="198"/>
      <c r="H336" s="198"/>
      <c r="I336" s="198"/>
      <c r="J336" s="219"/>
      <c r="K336" s="209"/>
      <c r="L336" s="9" t="s">
        <v>8</v>
      </c>
      <c r="M336" s="7" t="s">
        <v>2</v>
      </c>
      <c r="N336" s="212"/>
      <c r="O336" s="192"/>
      <c r="P336" s="192"/>
      <c r="Q336" s="36">
        <v>8</v>
      </c>
      <c r="R336" s="7"/>
      <c r="S336" s="110"/>
      <c r="T336" s="8"/>
      <c r="U336" s="219"/>
      <c r="V336" s="209"/>
      <c r="W336" s="9" t="s">
        <v>8</v>
      </c>
      <c r="X336" s="7" t="s">
        <v>2</v>
      </c>
      <c r="Y336" s="240"/>
      <c r="Z336" s="13"/>
    </row>
    <row r="337" spans="1:26" ht="15" customHeight="1" thickBot="1" x14ac:dyDescent="0.3">
      <c r="A337" s="190"/>
      <c r="B337" s="199"/>
      <c r="C337" s="199"/>
      <c r="D337" s="199"/>
      <c r="E337" s="199"/>
      <c r="F337" s="196"/>
      <c r="G337" s="199"/>
      <c r="H337" s="199"/>
      <c r="I337" s="199"/>
      <c r="J337" s="223"/>
      <c r="K337" s="214"/>
      <c r="L337" s="47" t="s">
        <v>9</v>
      </c>
      <c r="M337" s="48" t="s">
        <v>2</v>
      </c>
      <c r="N337" s="213"/>
      <c r="O337" s="193"/>
      <c r="P337" s="193"/>
      <c r="Q337" s="49">
        <v>9</v>
      </c>
      <c r="R337" s="48"/>
      <c r="S337" s="111"/>
      <c r="T337" s="50"/>
      <c r="U337" s="223"/>
      <c r="V337" s="214"/>
      <c r="W337" s="47" t="s">
        <v>9</v>
      </c>
      <c r="X337" s="48" t="s">
        <v>2</v>
      </c>
      <c r="Y337" s="241"/>
      <c r="Z337" s="13"/>
    </row>
    <row r="338" spans="1:26" ht="14.25" customHeight="1" x14ac:dyDescent="0.25">
      <c r="A338" s="188">
        <f t="shared" ref="A338" si="29">A329+1</f>
        <v>38</v>
      </c>
      <c r="B338" s="197"/>
      <c r="C338" s="197"/>
      <c r="D338" s="197"/>
      <c r="E338" s="197"/>
      <c r="F338" s="194"/>
      <c r="G338" s="197"/>
      <c r="H338" s="197"/>
      <c r="I338" s="197"/>
      <c r="J338" s="218" t="s">
        <v>10</v>
      </c>
      <c r="K338" s="221" t="s">
        <v>164</v>
      </c>
      <c r="L338" s="222"/>
      <c r="M338" s="43" t="s">
        <v>0</v>
      </c>
      <c r="N338" s="211" t="str">
        <f>IF(J338="Threat",IFERROR(VLOOKUP(M338&amp;MAX(VLOOKUP(M339,Definition!$C$28:$E$33,3,FALSE),VLOOKUP(M340,Definition!$D$28:$E$33,2,FALSE),VLOOKUP(M341,ADMIN!$G$2:$H$7,2,FALSE),VLOOKUP(M342,ADMIN!$G$2:$H$7,2,FALSE),VLOOKUP(M343,ADMIN!$G$2:$H$7,2,FALSE),VLOOKUP(M344,ADMIN!$G$2:$H$7,2,FALSE),VLOOKUP(M345,ADMIN!$G$2:$H$7,2,FALSE),VLOOKUP(M346,ADMIN!$G$2:$H$7,2,FALSE)),ADMIN!$A$1:$B$35,2,FALSE),"NIL"),IF(J338="Opportunity",IFERROR(VLOOKUP(M338&amp;MAX(VLOOKUP(M339,Definition!$C$28:$D$33,5,FALSE),VLOOKUP(M340,Definition!$D$28:$D$33,4,FALSE),VLOOKUP(M341,ADMIN!$G$2:$H$7,2,FALSE),VLOOKUP(M342,ADMIN!$G$2:$H$7,2,FALSE),VLOOKUP(M343,ADMIN!$G$2:$H$7,2,FALSE),VLOOKUP(M344,ADMIN!$G$2:$H$7,2,FALSE),VLOOKUP(M345,ADMIN!$G$2:$H$7,2,FALSE),VLOOKUP(M346,ADMIN!$G$2:$H$7,2,FALSE)),ADMIN!$A$1:$C$35,3,FALSE),"NIL"),"Nil"))</f>
        <v>NIL</v>
      </c>
      <c r="O338" s="191"/>
      <c r="P338" s="191"/>
      <c r="Q338" s="44">
        <v>1</v>
      </c>
      <c r="R338" s="45"/>
      <c r="S338" s="109"/>
      <c r="T338" s="46"/>
      <c r="U338" s="218" t="s">
        <v>11</v>
      </c>
      <c r="V338" s="237" t="s">
        <v>164</v>
      </c>
      <c r="W338" s="238"/>
      <c r="X338" s="43" t="s">
        <v>0</v>
      </c>
      <c r="Y338" s="239" t="str">
        <f>IF(U338="Threat",IFERROR(VLOOKUP(X338&amp;MAX(VLOOKUP(X339,Definition!$C$28:$E$33,3,FALSE),VLOOKUP(X340,Definition!$D$28:$E$33,2,FALSE),VLOOKUP(X341,ADMIN!$G$2:$H$7,2,FALSE),VLOOKUP(X342,ADMIN!$G$2:$H$7,2,FALSE),VLOOKUP(X343,ADMIN!$G$2:$H$7,2,FALSE),VLOOKUP(X344,ADMIN!$G$2:$H$7,2,FALSE),VLOOKUP(X345,ADMIN!$G$2:$H$7,2,FALSE),VLOOKUP(X346,ADMIN!$G$2:$H$7,2,FALSE)),$A$1:$B$1,2,FALSE),"NIL"),IF(U338="Opportunity",IFERROR(VLOOKUP(X338&amp;MAX(VLOOKUP(X339,ADMIN!$D$2:$H$7,5,FALSE),VLOOKUP(X340,ADMIN!$E$2:$H$7,4,FALSE),VLOOKUP(X341,ADMIN!$G$2:$H$7,2,FALSE),VLOOKUP(X342,ADMIN!$G$2:$H$7,2,FALSE),VLOOKUP(X343,ADMIN!$G$2:$H$7,2,FALSE),VLOOKUP(X344,ADMIN!$G$2:$H$7,2,FALSE),VLOOKUP(X345,ADMIN!$G$2:$H$7,2,FALSE),VLOOKUP(X346,ADMIN!$G$2:$H$7,2,FALSE)),$A$1:$C$1,3,FALSE),"NIL"),"Nil"))</f>
        <v>NIL</v>
      </c>
      <c r="Z338" s="13"/>
    </row>
    <row r="339" spans="1:26" ht="14.25" customHeight="1" x14ac:dyDescent="0.25">
      <c r="A339" s="189"/>
      <c r="B339" s="198"/>
      <c r="C339" s="198"/>
      <c r="D339" s="198"/>
      <c r="E339" s="198"/>
      <c r="F339" s="195"/>
      <c r="G339" s="198"/>
      <c r="H339" s="198"/>
      <c r="I339" s="198"/>
      <c r="J339" s="219"/>
      <c r="K339" s="209" t="s">
        <v>158</v>
      </c>
      <c r="L339" s="9" t="s">
        <v>1</v>
      </c>
      <c r="M339" s="7" t="s">
        <v>2</v>
      </c>
      <c r="N339" s="212"/>
      <c r="O339" s="192"/>
      <c r="P339" s="192"/>
      <c r="Q339" s="36">
        <v>2</v>
      </c>
      <c r="R339" s="7"/>
      <c r="S339" s="110"/>
      <c r="T339" s="8"/>
      <c r="U339" s="219"/>
      <c r="V339" s="209" t="s">
        <v>158</v>
      </c>
      <c r="W339" s="9" t="s">
        <v>1</v>
      </c>
      <c r="X339" s="7" t="s">
        <v>2</v>
      </c>
      <c r="Y339" s="240"/>
      <c r="Z339" s="13"/>
    </row>
    <row r="340" spans="1:26" ht="14.25" customHeight="1" x14ac:dyDescent="0.25">
      <c r="A340" s="189"/>
      <c r="B340" s="198"/>
      <c r="C340" s="198"/>
      <c r="D340" s="198"/>
      <c r="E340" s="198"/>
      <c r="F340" s="195"/>
      <c r="G340" s="198"/>
      <c r="H340" s="198"/>
      <c r="I340" s="198"/>
      <c r="J340" s="219"/>
      <c r="K340" s="209"/>
      <c r="L340" s="9" t="s">
        <v>3</v>
      </c>
      <c r="M340" s="7" t="s">
        <v>2</v>
      </c>
      <c r="N340" s="212"/>
      <c r="O340" s="192"/>
      <c r="P340" s="192"/>
      <c r="Q340" s="36">
        <v>3</v>
      </c>
      <c r="R340" s="7"/>
      <c r="S340" s="110"/>
      <c r="T340" s="8"/>
      <c r="U340" s="219"/>
      <c r="V340" s="209"/>
      <c r="W340" s="9" t="s">
        <v>3</v>
      </c>
      <c r="X340" s="7" t="s">
        <v>2</v>
      </c>
      <c r="Y340" s="240"/>
      <c r="Z340" s="13"/>
    </row>
    <row r="341" spans="1:26" ht="14.25" customHeight="1" x14ac:dyDescent="0.25">
      <c r="A341" s="189"/>
      <c r="B341" s="198"/>
      <c r="C341" s="198"/>
      <c r="D341" s="198"/>
      <c r="E341" s="198"/>
      <c r="F341" s="195"/>
      <c r="G341" s="198"/>
      <c r="H341" s="198"/>
      <c r="I341" s="198"/>
      <c r="J341" s="219"/>
      <c r="K341" s="209"/>
      <c r="L341" s="9" t="s">
        <v>4</v>
      </c>
      <c r="M341" s="7" t="s">
        <v>2</v>
      </c>
      <c r="N341" s="212"/>
      <c r="O341" s="192"/>
      <c r="P341" s="192"/>
      <c r="Q341" s="36">
        <v>4</v>
      </c>
      <c r="R341" s="7"/>
      <c r="S341" s="110"/>
      <c r="T341" s="8"/>
      <c r="U341" s="219"/>
      <c r="V341" s="209"/>
      <c r="W341" s="9" t="s">
        <v>4</v>
      </c>
      <c r="X341" s="7" t="s">
        <v>2</v>
      </c>
      <c r="Y341" s="240"/>
      <c r="Z341" s="13"/>
    </row>
    <row r="342" spans="1:26" ht="14.25" customHeight="1" x14ac:dyDescent="0.25">
      <c r="A342" s="189"/>
      <c r="B342" s="198"/>
      <c r="C342" s="198"/>
      <c r="D342" s="198"/>
      <c r="E342" s="198"/>
      <c r="F342" s="195"/>
      <c r="G342" s="198"/>
      <c r="H342" s="198"/>
      <c r="I342" s="198"/>
      <c r="J342" s="219"/>
      <c r="K342" s="209"/>
      <c r="L342" s="9" t="s">
        <v>5</v>
      </c>
      <c r="M342" s="7" t="s">
        <v>2</v>
      </c>
      <c r="N342" s="212"/>
      <c r="O342" s="192"/>
      <c r="P342" s="192"/>
      <c r="Q342" s="36">
        <v>5</v>
      </c>
      <c r="R342" s="7"/>
      <c r="S342" s="110"/>
      <c r="T342" s="8"/>
      <c r="U342" s="219"/>
      <c r="V342" s="209"/>
      <c r="W342" s="9" t="s">
        <v>5</v>
      </c>
      <c r="X342" s="7" t="s">
        <v>2</v>
      </c>
      <c r="Y342" s="240"/>
      <c r="Z342" s="13"/>
    </row>
    <row r="343" spans="1:26" ht="14.25" customHeight="1" x14ac:dyDescent="0.25">
      <c r="A343" s="189"/>
      <c r="B343" s="198"/>
      <c r="C343" s="198"/>
      <c r="D343" s="198"/>
      <c r="E343" s="198"/>
      <c r="F343" s="195"/>
      <c r="G343" s="198"/>
      <c r="H343" s="198"/>
      <c r="I343" s="198"/>
      <c r="J343" s="219"/>
      <c r="K343" s="209"/>
      <c r="L343" s="9" t="s">
        <v>6</v>
      </c>
      <c r="M343" s="7" t="s">
        <v>2</v>
      </c>
      <c r="N343" s="212"/>
      <c r="O343" s="192"/>
      <c r="P343" s="192"/>
      <c r="Q343" s="36">
        <v>6</v>
      </c>
      <c r="R343" s="7"/>
      <c r="S343" s="110"/>
      <c r="T343" s="8"/>
      <c r="U343" s="219"/>
      <c r="V343" s="209"/>
      <c r="W343" s="9" t="s">
        <v>6</v>
      </c>
      <c r="X343" s="7" t="s">
        <v>2</v>
      </c>
      <c r="Y343" s="240"/>
      <c r="Z343" s="13"/>
    </row>
    <row r="344" spans="1:26" ht="14.25" customHeight="1" x14ac:dyDescent="0.25">
      <c r="A344" s="189"/>
      <c r="B344" s="198"/>
      <c r="C344" s="198"/>
      <c r="D344" s="198"/>
      <c r="E344" s="198"/>
      <c r="F344" s="195"/>
      <c r="G344" s="198"/>
      <c r="H344" s="198"/>
      <c r="I344" s="198"/>
      <c r="J344" s="219"/>
      <c r="K344" s="209"/>
      <c r="L344" s="9" t="s">
        <v>7</v>
      </c>
      <c r="M344" s="7" t="s">
        <v>2</v>
      </c>
      <c r="N344" s="212"/>
      <c r="O344" s="192"/>
      <c r="P344" s="192"/>
      <c r="Q344" s="36">
        <v>7</v>
      </c>
      <c r="R344" s="7"/>
      <c r="S344" s="110"/>
      <c r="T344" s="8"/>
      <c r="U344" s="219"/>
      <c r="V344" s="209"/>
      <c r="W344" s="9" t="s">
        <v>7</v>
      </c>
      <c r="X344" s="7" t="s">
        <v>2</v>
      </c>
      <c r="Y344" s="240"/>
      <c r="Z344" s="13"/>
    </row>
    <row r="345" spans="1:26" ht="14.25" customHeight="1" x14ac:dyDescent="0.25">
      <c r="A345" s="189"/>
      <c r="B345" s="198"/>
      <c r="C345" s="198"/>
      <c r="D345" s="198"/>
      <c r="E345" s="198"/>
      <c r="F345" s="195"/>
      <c r="G345" s="198"/>
      <c r="H345" s="198"/>
      <c r="I345" s="198"/>
      <c r="J345" s="219"/>
      <c r="K345" s="209"/>
      <c r="L345" s="9" t="s">
        <v>8</v>
      </c>
      <c r="M345" s="7" t="s">
        <v>2</v>
      </c>
      <c r="N345" s="212"/>
      <c r="O345" s="192"/>
      <c r="P345" s="192"/>
      <c r="Q345" s="36">
        <v>8</v>
      </c>
      <c r="R345" s="7"/>
      <c r="S345" s="110"/>
      <c r="T345" s="8"/>
      <c r="U345" s="219"/>
      <c r="V345" s="209"/>
      <c r="W345" s="9" t="s">
        <v>8</v>
      </c>
      <c r="X345" s="7" t="s">
        <v>2</v>
      </c>
      <c r="Y345" s="240"/>
      <c r="Z345" s="13"/>
    </row>
    <row r="346" spans="1:26" ht="15" customHeight="1" thickBot="1" x14ac:dyDescent="0.3">
      <c r="A346" s="190"/>
      <c r="B346" s="199"/>
      <c r="C346" s="199"/>
      <c r="D346" s="199"/>
      <c r="E346" s="199"/>
      <c r="F346" s="196"/>
      <c r="G346" s="199"/>
      <c r="H346" s="199"/>
      <c r="I346" s="199"/>
      <c r="J346" s="223"/>
      <c r="K346" s="214"/>
      <c r="L346" s="47" t="s">
        <v>9</v>
      </c>
      <c r="M346" s="48" t="s">
        <v>2</v>
      </c>
      <c r="N346" s="213"/>
      <c r="O346" s="193"/>
      <c r="P346" s="193"/>
      <c r="Q346" s="49">
        <v>9</v>
      </c>
      <c r="R346" s="48"/>
      <c r="S346" s="111"/>
      <c r="T346" s="50"/>
      <c r="U346" s="223"/>
      <c r="V346" s="214"/>
      <c r="W346" s="47" t="s">
        <v>9</v>
      </c>
      <c r="X346" s="48" t="s">
        <v>2</v>
      </c>
      <c r="Y346" s="241"/>
      <c r="Z346" s="13"/>
    </row>
    <row r="347" spans="1:26" ht="14.25" customHeight="1" x14ac:dyDescent="0.25">
      <c r="A347" s="188">
        <f t="shared" ref="A347" si="30">A338+1</f>
        <v>39</v>
      </c>
      <c r="B347" s="197"/>
      <c r="C347" s="197"/>
      <c r="D347" s="197"/>
      <c r="E347" s="197"/>
      <c r="F347" s="194"/>
      <c r="G347" s="197"/>
      <c r="H347" s="197"/>
      <c r="I347" s="197"/>
      <c r="J347" s="218" t="s">
        <v>10</v>
      </c>
      <c r="K347" s="221" t="s">
        <v>164</v>
      </c>
      <c r="L347" s="222"/>
      <c r="M347" s="43" t="s">
        <v>0</v>
      </c>
      <c r="N347" s="211" t="str">
        <f>IF(J347="Threat",IFERROR(VLOOKUP(M347&amp;MAX(VLOOKUP(M348,Definition!$C$28:$E$33,3,FALSE),VLOOKUP(M349,Definition!$D$28:$E$33,2,FALSE),VLOOKUP(M350,ADMIN!$G$2:$H$7,2,FALSE),VLOOKUP(M351,ADMIN!$G$2:$H$7,2,FALSE),VLOOKUP(M352,ADMIN!$G$2:$H$7,2,FALSE),VLOOKUP(M353,ADMIN!$G$2:$H$7,2,FALSE),VLOOKUP(M354,ADMIN!$G$2:$H$7,2,FALSE),VLOOKUP(M355,ADMIN!$G$2:$H$7,2,FALSE)),ADMIN!$A$1:$B$35,2,FALSE),"NIL"),IF(J347="Opportunity",IFERROR(VLOOKUP(M347&amp;MAX(VLOOKUP(M348,Definition!$C$28:$D$33,5,FALSE),VLOOKUP(M349,Definition!$D$28:$D$33,4,FALSE),VLOOKUP(M350,ADMIN!$G$2:$H$7,2,FALSE),VLOOKUP(M351,ADMIN!$G$2:$H$7,2,FALSE),VLOOKUP(M352,ADMIN!$G$2:$H$7,2,FALSE),VLOOKUP(M353,ADMIN!$G$2:$H$7,2,FALSE),VLOOKUP(M354,ADMIN!$G$2:$H$7,2,FALSE),VLOOKUP(M355,ADMIN!$G$2:$H$7,2,FALSE)),ADMIN!$A$1:$C$35,3,FALSE),"NIL"),"Nil"))</f>
        <v>NIL</v>
      </c>
      <c r="O347" s="191"/>
      <c r="P347" s="191"/>
      <c r="Q347" s="44">
        <v>1</v>
      </c>
      <c r="R347" s="45"/>
      <c r="S347" s="109"/>
      <c r="T347" s="46"/>
      <c r="U347" s="218" t="s">
        <v>11</v>
      </c>
      <c r="V347" s="237" t="s">
        <v>164</v>
      </c>
      <c r="W347" s="238"/>
      <c r="X347" s="43" t="s">
        <v>0</v>
      </c>
      <c r="Y347" s="239" t="str">
        <f>IF(U347="Threat",IFERROR(VLOOKUP(X347&amp;MAX(VLOOKUP(X348,Definition!$C$28:$E$33,3,FALSE),VLOOKUP(X349,Definition!$D$28:$E$33,2,FALSE),VLOOKUP(X350,ADMIN!$G$2:$H$7,2,FALSE),VLOOKUP(X351,ADMIN!$G$2:$H$7,2,FALSE),VLOOKUP(X352,ADMIN!$G$2:$H$7,2,FALSE),VLOOKUP(X353,ADMIN!$G$2:$H$7,2,FALSE),VLOOKUP(X354,ADMIN!$G$2:$H$7,2,FALSE),VLOOKUP(X355,ADMIN!$G$2:$H$7,2,FALSE)),$A$1:$B$1,2,FALSE),"NIL"),IF(U347="Opportunity",IFERROR(VLOOKUP(X347&amp;MAX(VLOOKUP(X348,ADMIN!$D$2:$H$7,5,FALSE),VLOOKUP(X349,ADMIN!$E$2:$H$7,4,FALSE),VLOOKUP(X350,ADMIN!$G$2:$H$7,2,FALSE),VLOOKUP(X351,ADMIN!$G$2:$H$7,2,FALSE),VLOOKUP(X352,ADMIN!$G$2:$H$7,2,FALSE),VLOOKUP(X353,ADMIN!$G$2:$H$7,2,FALSE),VLOOKUP(X354,ADMIN!$G$2:$H$7,2,FALSE),VLOOKUP(X355,ADMIN!$G$2:$H$7,2,FALSE)),$A$1:$C$1,3,FALSE),"NIL"),"Nil"))</f>
        <v>NIL</v>
      </c>
      <c r="Z347" s="13"/>
    </row>
    <row r="348" spans="1:26" ht="14.25" customHeight="1" x14ac:dyDescent="0.25">
      <c r="A348" s="189"/>
      <c r="B348" s="198"/>
      <c r="C348" s="198"/>
      <c r="D348" s="198"/>
      <c r="E348" s="198"/>
      <c r="F348" s="195"/>
      <c r="G348" s="198"/>
      <c r="H348" s="198"/>
      <c r="I348" s="198"/>
      <c r="J348" s="219"/>
      <c r="K348" s="209" t="s">
        <v>158</v>
      </c>
      <c r="L348" s="9" t="s">
        <v>1</v>
      </c>
      <c r="M348" s="7" t="s">
        <v>2</v>
      </c>
      <c r="N348" s="212"/>
      <c r="O348" s="192"/>
      <c r="P348" s="192"/>
      <c r="Q348" s="36">
        <v>2</v>
      </c>
      <c r="R348" s="7"/>
      <c r="S348" s="110"/>
      <c r="T348" s="8"/>
      <c r="U348" s="219"/>
      <c r="V348" s="209" t="s">
        <v>158</v>
      </c>
      <c r="W348" s="9" t="s">
        <v>1</v>
      </c>
      <c r="X348" s="7" t="s">
        <v>2</v>
      </c>
      <c r="Y348" s="240"/>
      <c r="Z348" s="13"/>
    </row>
    <row r="349" spans="1:26" ht="14.25" customHeight="1" x14ac:dyDescent="0.25">
      <c r="A349" s="189"/>
      <c r="B349" s="198"/>
      <c r="C349" s="198"/>
      <c r="D349" s="198"/>
      <c r="E349" s="198"/>
      <c r="F349" s="195"/>
      <c r="G349" s="198"/>
      <c r="H349" s="198"/>
      <c r="I349" s="198"/>
      <c r="J349" s="219"/>
      <c r="K349" s="209"/>
      <c r="L349" s="9" t="s">
        <v>3</v>
      </c>
      <c r="M349" s="7" t="s">
        <v>2</v>
      </c>
      <c r="N349" s="212"/>
      <c r="O349" s="192"/>
      <c r="P349" s="192"/>
      <c r="Q349" s="36">
        <v>3</v>
      </c>
      <c r="R349" s="7"/>
      <c r="S349" s="110"/>
      <c r="T349" s="8"/>
      <c r="U349" s="219"/>
      <c r="V349" s="209"/>
      <c r="W349" s="9" t="s">
        <v>3</v>
      </c>
      <c r="X349" s="7" t="s">
        <v>2</v>
      </c>
      <c r="Y349" s="240"/>
      <c r="Z349" s="13"/>
    </row>
    <row r="350" spans="1:26" ht="14.25" customHeight="1" x14ac:dyDescent="0.25">
      <c r="A350" s="189"/>
      <c r="B350" s="198"/>
      <c r="C350" s="198"/>
      <c r="D350" s="198"/>
      <c r="E350" s="198"/>
      <c r="F350" s="195"/>
      <c r="G350" s="198"/>
      <c r="H350" s="198"/>
      <c r="I350" s="198"/>
      <c r="J350" s="219"/>
      <c r="K350" s="209"/>
      <c r="L350" s="9" t="s">
        <v>4</v>
      </c>
      <c r="M350" s="7" t="s">
        <v>2</v>
      </c>
      <c r="N350" s="212"/>
      <c r="O350" s="192"/>
      <c r="P350" s="192"/>
      <c r="Q350" s="36">
        <v>4</v>
      </c>
      <c r="R350" s="7"/>
      <c r="S350" s="110"/>
      <c r="T350" s="8"/>
      <c r="U350" s="219"/>
      <c r="V350" s="209"/>
      <c r="W350" s="9" t="s">
        <v>4</v>
      </c>
      <c r="X350" s="7" t="s">
        <v>2</v>
      </c>
      <c r="Y350" s="240"/>
      <c r="Z350" s="13"/>
    </row>
    <row r="351" spans="1:26" ht="14.25" customHeight="1" x14ac:dyDescent="0.25">
      <c r="A351" s="189"/>
      <c r="B351" s="198"/>
      <c r="C351" s="198"/>
      <c r="D351" s="198"/>
      <c r="E351" s="198"/>
      <c r="F351" s="195"/>
      <c r="G351" s="198"/>
      <c r="H351" s="198"/>
      <c r="I351" s="198"/>
      <c r="J351" s="219"/>
      <c r="K351" s="209"/>
      <c r="L351" s="9" t="s">
        <v>5</v>
      </c>
      <c r="M351" s="7" t="s">
        <v>2</v>
      </c>
      <c r="N351" s="212"/>
      <c r="O351" s="192"/>
      <c r="P351" s="192"/>
      <c r="Q351" s="36">
        <v>5</v>
      </c>
      <c r="R351" s="7"/>
      <c r="S351" s="110"/>
      <c r="T351" s="8"/>
      <c r="U351" s="219"/>
      <c r="V351" s="209"/>
      <c r="W351" s="9" t="s">
        <v>5</v>
      </c>
      <c r="X351" s="7" t="s">
        <v>2</v>
      </c>
      <c r="Y351" s="240"/>
      <c r="Z351" s="13"/>
    </row>
    <row r="352" spans="1:26" ht="14.25" customHeight="1" x14ac:dyDescent="0.25">
      <c r="A352" s="189"/>
      <c r="B352" s="198"/>
      <c r="C352" s="198"/>
      <c r="D352" s="198"/>
      <c r="E352" s="198"/>
      <c r="F352" s="195"/>
      <c r="G352" s="198"/>
      <c r="H352" s="198"/>
      <c r="I352" s="198"/>
      <c r="J352" s="219"/>
      <c r="K352" s="209"/>
      <c r="L352" s="9" t="s">
        <v>6</v>
      </c>
      <c r="M352" s="7" t="s">
        <v>2</v>
      </c>
      <c r="N352" s="212"/>
      <c r="O352" s="192"/>
      <c r="P352" s="192"/>
      <c r="Q352" s="36">
        <v>6</v>
      </c>
      <c r="R352" s="7"/>
      <c r="S352" s="110"/>
      <c r="T352" s="8"/>
      <c r="U352" s="219"/>
      <c r="V352" s="209"/>
      <c r="W352" s="9" t="s">
        <v>6</v>
      </c>
      <c r="X352" s="7" t="s">
        <v>2</v>
      </c>
      <c r="Y352" s="240"/>
      <c r="Z352" s="13"/>
    </row>
    <row r="353" spans="1:26" ht="14.25" customHeight="1" x14ac:dyDescent="0.25">
      <c r="A353" s="189"/>
      <c r="B353" s="198"/>
      <c r="C353" s="198"/>
      <c r="D353" s="198"/>
      <c r="E353" s="198"/>
      <c r="F353" s="195"/>
      <c r="G353" s="198"/>
      <c r="H353" s="198"/>
      <c r="I353" s="198"/>
      <c r="J353" s="219"/>
      <c r="K353" s="209"/>
      <c r="L353" s="9" t="s">
        <v>7</v>
      </c>
      <c r="M353" s="7" t="s">
        <v>2</v>
      </c>
      <c r="N353" s="212"/>
      <c r="O353" s="192"/>
      <c r="P353" s="192"/>
      <c r="Q353" s="36">
        <v>7</v>
      </c>
      <c r="R353" s="7"/>
      <c r="S353" s="110"/>
      <c r="T353" s="8"/>
      <c r="U353" s="219"/>
      <c r="V353" s="209"/>
      <c r="W353" s="9" t="s">
        <v>7</v>
      </c>
      <c r="X353" s="7" t="s">
        <v>2</v>
      </c>
      <c r="Y353" s="240"/>
      <c r="Z353" s="13"/>
    </row>
    <row r="354" spans="1:26" ht="14.25" customHeight="1" x14ac:dyDescent="0.25">
      <c r="A354" s="189"/>
      <c r="B354" s="198"/>
      <c r="C354" s="198"/>
      <c r="D354" s="198"/>
      <c r="E354" s="198"/>
      <c r="F354" s="195"/>
      <c r="G354" s="198"/>
      <c r="H354" s="198"/>
      <c r="I354" s="198"/>
      <c r="J354" s="219"/>
      <c r="K354" s="209"/>
      <c r="L354" s="9" t="s">
        <v>8</v>
      </c>
      <c r="M354" s="7" t="s">
        <v>2</v>
      </c>
      <c r="N354" s="212"/>
      <c r="O354" s="192"/>
      <c r="P354" s="192"/>
      <c r="Q354" s="36">
        <v>8</v>
      </c>
      <c r="R354" s="7"/>
      <c r="S354" s="110"/>
      <c r="T354" s="8"/>
      <c r="U354" s="219"/>
      <c r="V354" s="209"/>
      <c r="W354" s="9" t="s">
        <v>8</v>
      </c>
      <c r="X354" s="7" t="s">
        <v>2</v>
      </c>
      <c r="Y354" s="240"/>
      <c r="Z354" s="13"/>
    </row>
    <row r="355" spans="1:26" ht="15" customHeight="1" thickBot="1" x14ac:dyDescent="0.3">
      <c r="A355" s="190"/>
      <c r="B355" s="199"/>
      <c r="C355" s="199"/>
      <c r="D355" s="199"/>
      <c r="E355" s="199"/>
      <c r="F355" s="196"/>
      <c r="G355" s="199"/>
      <c r="H355" s="199"/>
      <c r="I355" s="199"/>
      <c r="J355" s="223"/>
      <c r="K355" s="214"/>
      <c r="L355" s="47" t="s">
        <v>9</v>
      </c>
      <c r="M355" s="48" t="s">
        <v>2</v>
      </c>
      <c r="N355" s="213"/>
      <c r="O355" s="193"/>
      <c r="P355" s="193"/>
      <c r="Q355" s="49">
        <v>9</v>
      </c>
      <c r="R355" s="48"/>
      <c r="S355" s="111"/>
      <c r="T355" s="50"/>
      <c r="U355" s="223"/>
      <c r="V355" s="214"/>
      <c r="W355" s="47" t="s">
        <v>9</v>
      </c>
      <c r="X355" s="48" t="s">
        <v>2</v>
      </c>
      <c r="Y355" s="241"/>
      <c r="Z355" s="13"/>
    </row>
    <row r="356" spans="1:26" ht="14.25" customHeight="1" x14ac:dyDescent="0.25">
      <c r="A356" s="188">
        <f t="shared" ref="A356" si="31">A347+1</f>
        <v>40</v>
      </c>
      <c r="B356" s="197"/>
      <c r="C356" s="197"/>
      <c r="D356" s="197"/>
      <c r="E356" s="197"/>
      <c r="F356" s="194"/>
      <c r="G356" s="197"/>
      <c r="H356" s="197"/>
      <c r="I356" s="197"/>
      <c r="J356" s="218" t="s">
        <v>10</v>
      </c>
      <c r="K356" s="221" t="s">
        <v>164</v>
      </c>
      <c r="L356" s="222"/>
      <c r="M356" s="43" t="s">
        <v>0</v>
      </c>
      <c r="N356" s="211" t="str">
        <f>IF(J356="Threat",IFERROR(VLOOKUP(M356&amp;MAX(VLOOKUP(M357,Definition!$C$28:$E$33,3,FALSE),VLOOKUP(M358,Definition!$D$28:$E$33,2,FALSE),VLOOKUP(M359,ADMIN!$G$2:$H$7,2,FALSE),VLOOKUP(M360,ADMIN!$G$2:$H$7,2,FALSE),VLOOKUP(M361,ADMIN!$G$2:$H$7,2,FALSE),VLOOKUP(M362,ADMIN!$G$2:$H$7,2,FALSE),VLOOKUP(M363,ADMIN!$G$2:$H$7,2,FALSE),VLOOKUP(M364,ADMIN!$G$2:$H$7,2,FALSE)),ADMIN!$A$1:$B$35,2,FALSE),"NIL"),IF(J356="Opportunity",IFERROR(VLOOKUP(M356&amp;MAX(VLOOKUP(M357,Definition!$C$28:$D$33,5,FALSE),VLOOKUP(M358,Definition!$D$28:$D$33,4,FALSE),VLOOKUP(M359,ADMIN!$G$2:$H$7,2,FALSE),VLOOKUP(M360,ADMIN!$G$2:$H$7,2,FALSE),VLOOKUP(M361,ADMIN!$G$2:$H$7,2,FALSE),VLOOKUP(M362,ADMIN!$G$2:$H$7,2,FALSE),VLOOKUP(M363,ADMIN!$G$2:$H$7,2,FALSE),VLOOKUP(M364,ADMIN!$G$2:$H$7,2,FALSE)),ADMIN!$A$1:$C$35,3,FALSE),"NIL"),"Nil"))</f>
        <v>NIL</v>
      </c>
      <c r="O356" s="191"/>
      <c r="P356" s="191"/>
      <c r="Q356" s="44">
        <v>1</v>
      </c>
      <c r="R356" s="45"/>
      <c r="S356" s="109"/>
      <c r="T356" s="46"/>
      <c r="U356" s="218" t="s">
        <v>11</v>
      </c>
      <c r="V356" s="237" t="s">
        <v>164</v>
      </c>
      <c r="W356" s="238"/>
      <c r="X356" s="43" t="s">
        <v>0</v>
      </c>
      <c r="Y356" s="239" t="str">
        <f>IF(U356="Threat",IFERROR(VLOOKUP(X356&amp;MAX(VLOOKUP(X357,Definition!$C$28:$E$33,3,FALSE),VLOOKUP(X358,Definition!$D$28:$E$33,2,FALSE),VLOOKUP(X359,ADMIN!$G$2:$H$7,2,FALSE),VLOOKUP(X360,ADMIN!$G$2:$H$7,2,FALSE),VLOOKUP(X361,ADMIN!$G$2:$H$7,2,FALSE),VLOOKUP(X362,ADMIN!$G$2:$H$7,2,FALSE),VLOOKUP(X363,ADMIN!$G$2:$H$7,2,FALSE),VLOOKUP(X364,ADMIN!$G$2:$H$7,2,FALSE)),$A$1:$B$1,2,FALSE),"NIL"),IF(U356="Opportunity",IFERROR(VLOOKUP(X356&amp;MAX(VLOOKUP(X357,ADMIN!$D$2:$H$7,5,FALSE),VLOOKUP(X358,ADMIN!$E$2:$H$7,4,FALSE),VLOOKUP(X359,ADMIN!$G$2:$H$7,2,FALSE),VLOOKUP(X360,ADMIN!$G$2:$H$7,2,FALSE),VLOOKUP(X361,ADMIN!$G$2:$H$7,2,FALSE),VLOOKUP(X362,ADMIN!$G$2:$H$7,2,FALSE),VLOOKUP(X363,ADMIN!$G$2:$H$7,2,FALSE),VLOOKUP(X364,ADMIN!$G$2:$H$7,2,FALSE)),$A$1:$C$1,3,FALSE),"NIL"),"Nil"))</f>
        <v>NIL</v>
      </c>
      <c r="Z356" s="13"/>
    </row>
    <row r="357" spans="1:26" ht="14.25" customHeight="1" x14ac:dyDescent="0.25">
      <c r="A357" s="189"/>
      <c r="B357" s="198"/>
      <c r="C357" s="198"/>
      <c r="D357" s="198"/>
      <c r="E357" s="198"/>
      <c r="F357" s="195"/>
      <c r="G357" s="198"/>
      <c r="H357" s="198"/>
      <c r="I357" s="198"/>
      <c r="J357" s="219"/>
      <c r="K357" s="209" t="s">
        <v>158</v>
      </c>
      <c r="L357" s="9" t="s">
        <v>1</v>
      </c>
      <c r="M357" s="7" t="s">
        <v>2</v>
      </c>
      <c r="N357" s="212"/>
      <c r="O357" s="192"/>
      <c r="P357" s="192"/>
      <c r="Q357" s="36">
        <v>2</v>
      </c>
      <c r="R357" s="7"/>
      <c r="S357" s="110"/>
      <c r="T357" s="8"/>
      <c r="U357" s="219"/>
      <c r="V357" s="209" t="s">
        <v>158</v>
      </c>
      <c r="W357" s="9" t="s">
        <v>1</v>
      </c>
      <c r="X357" s="7" t="s">
        <v>2</v>
      </c>
      <c r="Y357" s="240"/>
      <c r="Z357" s="13"/>
    </row>
    <row r="358" spans="1:26" ht="14.25" customHeight="1" x14ac:dyDescent="0.25">
      <c r="A358" s="189"/>
      <c r="B358" s="198"/>
      <c r="C358" s="198"/>
      <c r="D358" s="198"/>
      <c r="E358" s="198"/>
      <c r="F358" s="195"/>
      <c r="G358" s="198"/>
      <c r="H358" s="198"/>
      <c r="I358" s="198"/>
      <c r="J358" s="219"/>
      <c r="K358" s="209"/>
      <c r="L358" s="9" t="s">
        <v>3</v>
      </c>
      <c r="M358" s="7" t="s">
        <v>2</v>
      </c>
      <c r="N358" s="212"/>
      <c r="O358" s="192"/>
      <c r="P358" s="192"/>
      <c r="Q358" s="36">
        <v>3</v>
      </c>
      <c r="R358" s="7"/>
      <c r="S358" s="110"/>
      <c r="T358" s="8"/>
      <c r="U358" s="219"/>
      <c r="V358" s="209"/>
      <c r="W358" s="9" t="s">
        <v>3</v>
      </c>
      <c r="X358" s="7" t="s">
        <v>2</v>
      </c>
      <c r="Y358" s="240"/>
      <c r="Z358" s="13"/>
    </row>
    <row r="359" spans="1:26" ht="14.25" customHeight="1" x14ac:dyDescent="0.25">
      <c r="A359" s="189"/>
      <c r="B359" s="198"/>
      <c r="C359" s="198"/>
      <c r="D359" s="198"/>
      <c r="E359" s="198"/>
      <c r="F359" s="195"/>
      <c r="G359" s="198"/>
      <c r="H359" s="198"/>
      <c r="I359" s="198"/>
      <c r="J359" s="219"/>
      <c r="K359" s="209"/>
      <c r="L359" s="9" t="s">
        <v>4</v>
      </c>
      <c r="M359" s="7" t="s">
        <v>2</v>
      </c>
      <c r="N359" s="212"/>
      <c r="O359" s="192"/>
      <c r="P359" s="192"/>
      <c r="Q359" s="36">
        <v>4</v>
      </c>
      <c r="R359" s="7"/>
      <c r="S359" s="110"/>
      <c r="T359" s="8"/>
      <c r="U359" s="219"/>
      <c r="V359" s="209"/>
      <c r="W359" s="9" t="s">
        <v>4</v>
      </c>
      <c r="X359" s="7" t="s">
        <v>2</v>
      </c>
      <c r="Y359" s="240"/>
      <c r="Z359" s="13"/>
    </row>
    <row r="360" spans="1:26" ht="14.25" customHeight="1" x14ac:dyDescent="0.25">
      <c r="A360" s="189"/>
      <c r="B360" s="198"/>
      <c r="C360" s="198"/>
      <c r="D360" s="198"/>
      <c r="E360" s="198"/>
      <c r="F360" s="195"/>
      <c r="G360" s="198"/>
      <c r="H360" s="198"/>
      <c r="I360" s="198"/>
      <c r="J360" s="219"/>
      <c r="K360" s="209"/>
      <c r="L360" s="9" t="s">
        <v>5</v>
      </c>
      <c r="M360" s="7" t="s">
        <v>2</v>
      </c>
      <c r="N360" s="212"/>
      <c r="O360" s="192"/>
      <c r="P360" s="192"/>
      <c r="Q360" s="36">
        <v>5</v>
      </c>
      <c r="R360" s="7"/>
      <c r="S360" s="110"/>
      <c r="T360" s="8"/>
      <c r="U360" s="219"/>
      <c r="V360" s="209"/>
      <c r="W360" s="9" t="s">
        <v>5</v>
      </c>
      <c r="X360" s="7" t="s">
        <v>2</v>
      </c>
      <c r="Y360" s="240"/>
      <c r="Z360" s="13"/>
    </row>
    <row r="361" spans="1:26" ht="14.25" customHeight="1" x14ac:dyDescent="0.25">
      <c r="A361" s="189"/>
      <c r="B361" s="198"/>
      <c r="C361" s="198"/>
      <c r="D361" s="198"/>
      <c r="E361" s="198"/>
      <c r="F361" s="195"/>
      <c r="G361" s="198"/>
      <c r="H361" s="198"/>
      <c r="I361" s="198"/>
      <c r="J361" s="219"/>
      <c r="K361" s="209"/>
      <c r="L361" s="9" t="s">
        <v>6</v>
      </c>
      <c r="M361" s="7" t="s">
        <v>2</v>
      </c>
      <c r="N361" s="212"/>
      <c r="O361" s="192"/>
      <c r="P361" s="192"/>
      <c r="Q361" s="36">
        <v>6</v>
      </c>
      <c r="R361" s="7"/>
      <c r="S361" s="110"/>
      <c r="T361" s="8"/>
      <c r="U361" s="219"/>
      <c r="V361" s="209"/>
      <c r="W361" s="9" t="s">
        <v>6</v>
      </c>
      <c r="X361" s="7" t="s">
        <v>2</v>
      </c>
      <c r="Y361" s="240"/>
      <c r="Z361" s="13"/>
    </row>
    <row r="362" spans="1:26" ht="14.25" customHeight="1" x14ac:dyDescent="0.25">
      <c r="A362" s="189"/>
      <c r="B362" s="198"/>
      <c r="C362" s="198"/>
      <c r="D362" s="198"/>
      <c r="E362" s="198"/>
      <c r="F362" s="195"/>
      <c r="G362" s="198"/>
      <c r="H362" s="198"/>
      <c r="I362" s="198"/>
      <c r="J362" s="219"/>
      <c r="K362" s="209"/>
      <c r="L362" s="9" t="s">
        <v>7</v>
      </c>
      <c r="M362" s="7" t="s">
        <v>2</v>
      </c>
      <c r="N362" s="212"/>
      <c r="O362" s="192"/>
      <c r="P362" s="192"/>
      <c r="Q362" s="36">
        <v>7</v>
      </c>
      <c r="R362" s="7"/>
      <c r="S362" s="110"/>
      <c r="T362" s="8"/>
      <c r="U362" s="219"/>
      <c r="V362" s="209"/>
      <c r="W362" s="9" t="s">
        <v>7</v>
      </c>
      <c r="X362" s="7" t="s">
        <v>2</v>
      </c>
      <c r="Y362" s="240"/>
      <c r="Z362" s="13"/>
    </row>
    <row r="363" spans="1:26" ht="14.25" customHeight="1" x14ac:dyDescent="0.25">
      <c r="A363" s="189"/>
      <c r="B363" s="198"/>
      <c r="C363" s="198"/>
      <c r="D363" s="198"/>
      <c r="E363" s="198"/>
      <c r="F363" s="195"/>
      <c r="G363" s="198"/>
      <c r="H363" s="198"/>
      <c r="I363" s="198"/>
      <c r="J363" s="219"/>
      <c r="K363" s="209"/>
      <c r="L363" s="9" t="s">
        <v>8</v>
      </c>
      <c r="M363" s="7" t="s">
        <v>2</v>
      </c>
      <c r="N363" s="212"/>
      <c r="O363" s="192"/>
      <c r="P363" s="192"/>
      <c r="Q363" s="36">
        <v>8</v>
      </c>
      <c r="R363" s="7"/>
      <c r="S363" s="110"/>
      <c r="T363" s="8"/>
      <c r="U363" s="219"/>
      <c r="V363" s="209"/>
      <c r="W363" s="9" t="s">
        <v>8</v>
      </c>
      <c r="X363" s="7" t="s">
        <v>2</v>
      </c>
      <c r="Y363" s="240"/>
      <c r="Z363" s="13"/>
    </row>
    <row r="364" spans="1:26" ht="15" customHeight="1" thickBot="1" x14ac:dyDescent="0.3">
      <c r="A364" s="190"/>
      <c r="B364" s="199"/>
      <c r="C364" s="199"/>
      <c r="D364" s="199"/>
      <c r="E364" s="199"/>
      <c r="F364" s="196"/>
      <c r="G364" s="199"/>
      <c r="H364" s="199"/>
      <c r="I364" s="199"/>
      <c r="J364" s="223"/>
      <c r="K364" s="214"/>
      <c r="L364" s="47" t="s">
        <v>9</v>
      </c>
      <c r="M364" s="48" t="s">
        <v>2</v>
      </c>
      <c r="N364" s="213"/>
      <c r="O364" s="193"/>
      <c r="P364" s="193"/>
      <c r="Q364" s="49">
        <v>9</v>
      </c>
      <c r="R364" s="48"/>
      <c r="S364" s="111"/>
      <c r="T364" s="50"/>
      <c r="U364" s="223"/>
      <c r="V364" s="214"/>
      <c r="W364" s="47" t="s">
        <v>9</v>
      </c>
      <c r="X364" s="48" t="s">
        <v>2</v>
      </c>
      <c r="Y364" s="241"/>
      <c r="Z364" s="13"/>
    </row>
    <row r="365" spans="1:26" ht="14.25" customHeight="1" x14ac:dyDescent="0.25">
      <c r="A365" s="188">
        <f t="shared" ref="A365" si="32">A356+1</f>
        <v>41</v>
      </c>
      <c r="B365" s="197"/>
      <c r="C365" s="197"/>
      <c r="D365" s="197"/>
      <c r="E365" s="197"/>
      <c r="F365" s="194"/>
      <c r="G365" s="197"/>
      <c r="H365" s="197"/>
      <c r="I365" s="197"/>
      <c r="J365" s="218" t="s">
        <v>10</v>
      </c>
      <c r="K365" s="221" t="s">
        <v>164</v>
      </c>
      <c r="L365" s="222"/>
      <c r="M365" s="43" t="s">
        <v>0</v>
      </c>
      <c r="N365" s="211" t="str">
        <f>IF(J365="Threat",IFERROR(VLOOKUP(M365&amp;MAX(VLOOKUP(M366,Definition!$C$28:$E$33,3,FALSE),VLOOKUP(M367,Definition!$D$28:$E$33,2,FALSE),VLOOKUP(M368,ADMIN!$G$2:$H$7,2,FALSE),VLOOKUP(M369,ADMIN!$G$2:$H$7,2,FALSE),VLOOKUP(M370,ADMIN!$G$2:$H$7,2,FALSE),VLOOKUP(M371,ADMIN!$G$2:$H$7,2,FALSE),VLOOKUP(M372,ADMIN!$G$2:$H$7,2,FALSE),VLOOKUP(M373,ADMIN!$G$2:$H$7,2,FALSE)),ADMIN!$A$1:$B$35,2,FALSE),"NIL"),IF(J365="Opportunity",IFERROR(VLOOKUP(M365&amp;MAX(VLOOKUP(M366,Definition!$C$28:$D$33,5,FALSE),VLOOKUP(M367,Definition!$D$28:$D$33,4,FALSE),VLOOKUP(M368,ADMIN!$G$2:$H$7,2,FALSE),VLOOKUP(M369,ADMIN!$G$2:$H$7,2,FALSE),VLOOKUP(M370,ADMIN!$G$2:$H$7,2,FALSE),VLOOKUP(M371,ADMIN!$G$2:$H$7,2,FALSE),VLOOKUP(M372,ADMIN!$G$2:$H$7,2,FALSE),VLOOKUP(M373,ADMIN!$G$2:$H$7,2,FALSE)),ADMIN!$A$1:$C$35,3,FALSE),"NIL"),"Nil"))</f>
        <v>NIL</v>
      </c>
      <c r="O365" s="191"/>
      <c r="P365" s="191"/>
      <c r="Q365" s="44">
        <v>1</v>
      </c>
      <c r="R365" s="45"/>
      <c r="S365" s="109"/>
      <c r="T365" s="46"/>
      <c r="U365" s="218" t="s">
        <v>11</v>
      </c>
      <c r="V365" s="237" t="s">
        <v>164</v>
      </c>
      <c r="W365" s="238"/>
      <c r="X365" s="43" t="s">
        <v>0</v>
      </c>
      <c r="Y365" s="239" t="str">
        <f>IF(U365="Threat",IFERROR(VLOOKUP(X365&amp;MAX(VLOOKUP(X366,Definition!$C$28:$E$33,3,FALSE),VLOOKUP(X367,Definition!$D$28:$E$33,2,FALSE),VLOOKUP(X368,ADMIN!$G$2:$H$7,2,FALSE),VLOOKUP(X369,ADMIN!$G$2:$H$7,2,FALSE),VLOOKUP(X370,ADMIN!$G$2:$H$7,2,FALSE),VLOOKUP(X371,ADMIN!$G$2:$H$7,2,FALSE),VLOOKUP(X372,ADMIN!$G$2:$H$7,2,FALSE),VLOOKUP(X373,ADMIN!$G$2:$H$7,2,FALSE)),$A$1:$B$1,2,FALSE),"NIL"),IF(U365="Opportunity",IFERROR(VLOOKUP(X365&amp;MAX(VLOOKUP(X366,ADMIN!$D$2:$H$7,5,FALSE),VLOOKUP(X367,ADMIN!$E$2:$H$7,4,FALSE),VLOOKUP(X368,ADMIN!$G$2:$H$7,2,FALSE),VLOOKUP(X369,ADMIN!$G$2:$H$7,2,FALSE),VLOOKUP(X370,ADMIN!$G$2:$H$7,2,FALSE),VLOOKUP(X371,ADMIN!$G$2:$H$7,2,FALSE),VLOOKUP(X372,ADMIN!$G$2:$H$7,2,FALSE),VLOOKUP(X373,ADMIN!$G$2:$H$7,2,FALSE)),$A$1:$C$1,3,FALSE),"NIL"),"Nil"))</f>
        <v>NIL</v>
      </c>
      <c r="Z365" s="13"/>
    </row>
    <row r="366" spans="1:26" ht="14.25" customHeight="1" x14ac:dyDescent="0.25">
      <c r="A366" s="189"/>
      <c r="B366" s="198"/>
      <c r="C366" s="198"/>
      <c r="D366" s="198"/>
      <c r="E366" s="198"/>
      <c r="F366" s="195"/>
      <c r="G366" s="198"/>
      <c r="H366" s="198"/>
      <c r="I366" s="198"/>
      <c r="J366" s="219"/>
      <c r="K366" s="209" t="s">
        <v>158</v>
      </c>
      <c r="L366" s="9" t="s">
        <v>1</v>
      </c>
      <c r="M366" s="7" t="s">
        <v>2</v>
      </c>
      <c r="N366" s="212"/>
      <c r="O366" s="192"/>
      <c r="P366" s="192"/>
      <c r="Q366" s="36">
        <v>2</v>
      </c>
      <c r="R366" s="7"/>
      <c r="S366" s="110"/>
      <c r="T366" s="8"/>
      <c r="U366" s="219"/>
      <c r="V366" s="209" t="s">
        <v>158</v>
      </c>
      <c r="W366" s="9" t="s">
        <v>1</v>
      </c>
      <c r="X366" s="7" t="s">
        <v>2</v>
      </c>
      <c r="Y366" s="240"/>
      <c r="Z366" s="13"/>
    </row>
    <row r="367" spans="1:26" ht="14.25" customHeight="1" x14ac:dyDescent="0.25">
      <c r="A367" s="189"/>
      <c r="B367" s="198"/>
      <c r="C367" s="198"/>
      <c r="D367" s="198"/>
      <c r="E367" s="198"/>
      <c r="F367" s="195"/>
      <c r="G367" s="198"/>
      <c r="H367" s="198"/>
      <c r="I367" s="198"/>
      <c r="J367" s="219"/>
      <c r="K367" s="209"/>
      <c r="L367" s="9" t="s">
        <v>3</v>
      </c>
      <c r="M367" s="7" t="s">
        <v>2</v>
      </c>
      <c r="N367" s="212"/>
      <c r="O367" s="192"/>
      <c r="P367" s="192"/>
      <c r="Q367" s="36">
        <v>3</v>
      </c>
      <c r="R367" s="7"/>
      <c r="S367" s="110"/>
      <c r="T367" s="8"/>
      <c r="U367" s="219"/>
      <c r="V367" s="209"/>
      <c r="W367" s="9" t="s">
        <v>3</v>
      </c>
      <c r="X367" s="7" t="s">
        <v>2</v>
      </c>
      <c r="Y367" s="240"/>
      <c r="Z367" s="13"/>
    </row>
    <row r="368" spans="1:26" ht="14.25" customHeight="1" x14ac:dyDescent="0.25">
      <c r="A368" s="189"/>
      <c r="B368" s="198"/>
      <c r="C368" s="198"/>
      <c r="D368" s="198"/>
      <c r="E368" s="198"/>
      <c r="F368" s="195"/>
      <c r="G368" s="198"/>
      <c r="H368" s="198"/>
      <c r="I368" s="198"/>
      <c r="J368" s="219"/>
      <c r="K368" s="209"/>
      <c r="L368" s="9" t="s">
        <v>4</v>
      </c>
      <c r="M368" s="7" t="s">
        <v>2</v>
      </c>
      <c r="N368" s="212"/>
      <c r="O368" s="192"/>
      <c r="P368" s="192"/>
      <c r="Q368" s="36">
        <v>4</v>
      </c>
      <c r="R368" s="7"/>
      <c r="S368" s="110"/>
      <c r="T368" s="8"/>
      <c r="U368" s="219"/>
      <c r="V368" s="209"/>
      <c r="W368" s="9" t="s">
        <v>4</v>
      </c>
      <c r="X368" s="7" t="s">
        <v>2</v>
      </c>
      <c r="Y368" s="240"/>
      <c r="Z368" s="13"/>
    </row>
    <row r="369" spans="1:26" ht="14.25" customHeight="1" x14ac:dyDescent="0.25">
      <c r="A369" s="189"/>
      <c r="B369" s="198"/>
      <c r="C369" s="198"/>
      <c r="D369" s="198"/>
      <c r="E369" s="198"/>
      <c r="F369" s="195"/>
      <c r="G369" s="198"/>
      <c r="H369" s="198"/>
      <c r="I369" s="198"/>
      <c r="J369" s="219"/>
      <c r="K369" s="209"/>
      <c r="L369" s="9" t="s">
        <v>5</v>
      </c>
      <c r="M369" s="7" t="s">
        <v>2</v>
      </c>
      <c r="N369" s="212"/>
      <c r="O369" s="192"/>
      <c r="P369" s="192"/>
      <c r="Q369" s="36">
        <v>5</v>
      </c>
      <c r="R369" s="7"/>
      <c r="S369" s="110"/>
      <c r="T369" s="8"/>
      <c r="U369" s="219"/>
      <c r="V369" s="209"/>
      <c r="W369" s="9" t="s">
        <v>5</v>
      </c>
      <c r="X369" s="7" t="s">
        <v>2</v>
      </c>
      <c r="Y369" s="240"/>
      <c r="Z369" s="13"/>
    </row>
    <row r="370" spans="1:26" ht="14.25" customHeight="1" x14ac:dyDescent="0.25">
      <c r="A370" s="189"/>
      <c r="B370" s="198"/>
      <c r="C370" s="198"/>
      <c r="D370" s="198"/>
      <c r="E370" s="198"/>
      <c r="F370" s="195"/>
      <c r="G370" s="198"/>
      <c r="H370" s="198"/>
      <c r="I370" s="198"/>
      <c r="J370" s="219"/>
      <c r="K370" s="209"/>
      <c r="L370" s="9" t="s">
        <v>6</v>
      </c>
      <c r="M370" s="7" t="s">
        <v>2</v>
      </c>
      <c r="N370" s="212"/>
      <c r="O370" s="192"/>
      <c r="P370" s="192"/>
      <c r="Q370" s="36">
        <v>6</v>
      </c>
      <c r="R370" s="7"/>
      <c r="S370" s="110"/>
      <c r="T370" s="8"/>
      <c r="U370" s="219"/>
      <c r="V370" s="209"/>
      <c r="W370" s="9" t="s">
        <v>6</v>
      </c>
      <c r="X370" s="7" t="s">
        <v>2</v>
      </c>
      <c r="Y370" s="240"/>
      <c r="Z370" s="13"/>
    </row>
    <row r="371" spans="1:26" ht="14.25" customHeight="1" x14ac:dyDescent="0.25">
      <c r="A371" s="189"/>
      <c r="B371" s="198"/>
      <c r="C371" s="198"/>
      <c r="D371" s="198"/>
      <c r="E371" s="198"/>
      <c r="F371" s="195"/>
      <c r="G371" s="198"/>
      <c r="H371" s="198"/>
      <c r="I371" s="198"/>
      <c r="J371" s="219"/>
      <c r="K371" s="209"/>
      <c r="L371" s="9" t="s">
        <v>7</v>
      </c>
      <c r="M371" s="7" t="s">
        <v>2</v>
      </c>
      <c r="N371" s="212"/>
      <c r="O371" s="192"/>
      <c r="P371" s="192"/>
      <c r="Q371" s="36">
        <v>7</v>
      </c>
      <c r="R371" s="7"/>
      <c r="S371" s="110"/>
      <c r="T371" s="8"/>
      <c r="U371" s="219"/>
      <c r="V371" s="209"/>
      <c r="W371" s="9" t="s">
        <v>7</v>
      </c>
      <c r="X371" s="7" t="s">
        <v>2</v>
      </c>
      <c r="Y371" s="240"/>
      <c r="Z371" s="13"/>
    </row>
    <row r="372" spans="1:26" ht="14.25" customHeight="1" x14ac:dyDescent="0.25">
      <c r="A372" s="189"/>
      <c r="B372" s="198"/>
      <c r="C372" s="198"/>
      <c r="D372" s="198"/>
      <c r="E372" s="198"/>
      <c r="F372" s="195"/>
      <c r="G372" s="198"/>
      <c r="H372" s="198"/>
      <c r="I372" s="198"/>
      <c r="J372" s="219"/>
      <c r="K372" s="209"/>
      <c r="L372" s="9" t="s">
        <v>8</v>
      </c>
      <c r="M372" s="7" t="s">
        <v>2</v>
      </c>
      <c r="N372" s="212"/>
      <c r="O372" s="192"/>
      <c r="P372" s="192"/>
      <c r="Q372" s="36">
        <v>8</v>
      </c>
      <c r="R372" s="7"/>
      <c r="S372" s="110"/>
      <c r="T372" s="8"/>
      <c r="U372" s="219"/>
      <c r="V372" s="209"/>
      <c r="W372" s="9" t="s">
        <v>8</v>
      </c>
      <c r="X372" s="7" t="s">
        <v>2</v>
      </c>
      <c r="Y372" s="240"/>
      <c r="Z372" s="13"/>
    </row>
    <row r="373" spans="1:26" ht="15" customHeight="1" thickBot="1" x14ac:dyDescent="0.3">
      <c r="A373" s="190"/>
      <c r="B373" s="199"/>
      <c r="C373" s="199"/>
      <c r="D373" s="199"/>
      <c r="E373" s="199"/>
      <c r="F373" s="196"/>
      <c r="G373" s="199"/>
      <c r="H373" s="199"/>
      <c r="I373" s="199"/>
      <c r="J373" s="223"/>
      <c r="K373" s="214"/>
      <c r="L373" s="47" t="s">
        <v>9</v>
      </c>
      <c r="M373" s="48" t="s">
        <v>2</v>
      </c>
      <c r="N373" s="213"/>
      <c r="O373" s="193"/>
      <c r="P373" s="193"/>
      <c r="Q373" s="49">
        <v>9</v>
      </c>
      <c r="R373" s="48"/>
      <c r="S373" s="111"/>
      <c r="T373" s="50"/>
      <c r="U373" s="223"/>
      <c r="V373" s="214"/>
      <c r="W373" s="47" t="s">
        <v>9</v>
      </c>
      <c r="X373" s="48" t="s">
        <v>2</v>
      </c>
      <c r="Y373" s="241"/>
      <c r="Z373" s="13"/>
    </row>
    <row r="374" spans="1:26" ht="14.25" customHeight="1" x14ac:dyDescent="0.25">
      <c r="A374" s="188">
        <f t="shared" ref="A374" si="33">A365+1</f>
        <v>42</v>
      </c>
      <c r="B374" s="197"/>
      <c r="C374" s="197"/>
      <c r="D374" s="197"/>
      <c r="E374" s="197"/>
      <c r="F374" s="194"/>
      <c r="G374" s="197"/>
      <c r="H374" s="197"/>
      <c r="I374" s="197"/>
      <c r="J374" s="218" t="s">
        <v>10</v>
      </c>
      <c r="K374" s="221" t="s">
        <v>164</v>
      </c>
      <c r="L374" s="222"/>
      <c r="M374" s="43" t="s">
        <v>0</v>
      </c>
      <c r="N374" s="211" t="str">
        <f>IF(J374="Threat",IFERROR(VLOOKUP(M374&amp;MAX(VLOOKUP(M375,Definition!$C$28:$E$33,3,FALSE),VLOOKUP(M376,Definition!$D$28:$E$33,2,FALSE),VLOOKUP(M377,ADMIN!$G$2:$H$7,2,FALSE),VLOOKUP(M378,ADMIN!$G$2:$H$7,2,FALSE),VLOOKUP(M379,ADMIN!$G$2:$H$7,2,FALSE),VLOOKUP(M380,ADMIN!$G$2:$H$7,2,FALSE),VLOOKUP(M381,ADMIN!$G$2:$H$7,2,FALSE),VLOOKUP(M382,ADMIN!$G$2:$H$7,2,FALSE)),ADMIN!$A$1:$B$35,2,FALSE),"NIL"),IF(J374="Opportunity",IFERROR(VLOOKUP(M374&amp;MAX(VLOOKUP(M375,Definition!$C$28:$D$33,5,FALSE),VLOOKUP(M376,Definition!$D$28:$D$33,4,FALSE),VLOOKUP(M377,ADMIN!$G$2:$H$7,2,FALSE),VLOOKUP(M378,ADMIN!$G$2:$H$7,2,FALSE),VLOOKUP(M379,ADMIN!$G$2:$H$7,2,FALSE),VLOOKUP(M380,ADMIN!$G$2:$H$7,2,FALSE),VLOOKUP(M381,ADMIN!$G$2:$H$7,2,FALSE),VLOOKUP(M382,ADMIN!$G$2:$H$7,2,FALSE)),ADMIN!$A$1:$C$35,3,FALSE),"NIL"),"Nil"))</f>
        <v>NIL</v>
      </c>
      <c r="O374" s="191"/>
      <c r="P374" s="191"/>
      <c r="Q374" s="44">
        <v>1</v>
      </c>
      <c r="R374" s="45"/>
      <c r="S374" s="109"/>
      <c r="T374" s="46"/>
      <c r="U374" s="218" t="s">
        <v>11</v>
      </c>
      <c r="V374" s="237" t="s">
        <v>164</v>
      </c>
      <c r="W374" s="238"/>
      <c r="X374" s="43" t="s">
        <v>0</v>
      </c>
      <c r="Y374" s="239" t="str">
        <f>IF(U374="Threat",IFERROR(VLOOKUP(X374&amp;MAX(VLOOKUP(X375,Definition!$C$28:$E$33,3,FALSE),VLOOKUP(X376,Definition!$D$28:$E$33,2,FALSE),VLOOKUP(X377,ADMIN!$G$2:$H$7,2,FALSE),VLOOKUP(X378,ADMIN!$G$2:$H$7,2,FALSE),VLOOKUP(X379,ADMIN!$G$2:$H$7,2,FALSE),VLOOKUP(X380,ADMIN!$G$2:$H$7,2,FALSE),VLOOKUP(X381,ADMIN!$G$2:$H$7,2,FALSE),VLOOKUP(X382,ADMIN!$G$2:$H$7,2,FALSE)),$A$1:$B$1,2,FALSE),"NIL"),IF(U374="Opportunity",IFERROR(VLOOKUP(X374&amp;MAX(VLOOKUP(X375,ADMIN!$D$2:$H$7,5,FALSE),VLOOKUP(X376,ADMIN!$E$2:$H$7,4,FALSE),VLOOKUP(X377,ADMIN!$G$2:$H$7,2,FALSE),VLOOKUP(X378,ADMIN!$G$2:$H$7,2,FALSE),VLOOKUP(X379,ADMIN!$G$2:$H$7,2,FALSE),VLOOKUP(X380,ADMIN!$G$2:$H$7,2,FALSE),VLOOKUP(X381,ADMIN!$G$2:$H$7,2,FALSE),VLOOKUP(X382,ADMIN!$G$2:$H$7,2,FALSE)),$A$1:$C$1,3,FALSE),"NIL"),"Nil"))</f>
        <v>NIL</v>
      </c>
      <c r="Z374" s="13"/>
    </row>
    <row r="375" spans="1:26" ht="14.25" customHeight="1" x14ac:dyDescent="0.25">
      <c r="A375" s="189"/>
      <c r="B375" s="198"/>
      <c r="C375" s="198"/>
      <c r="D375" s="198"/>
      <c r="E375" s="198"/>
      <c r="F375" s="195"/>
      <c r="G375" s="198"/>
      <c r="H375" s="198"/>
      <c r="I375" s="198"/>
      <c r="J375" s="219"/>
      <c r="K375" s="209" t="s">
        <v>158</v>
      </c>
      <c r="L375" s="9" t="s">
        <v>1</v>
      </c>
      <c r="M375" s="7" t="s">
        <v>2</v>
      </c>
      <c r="N375" s="212"/>
      <c r="O375" s="192"/>
      <c r="P375" s="192"/>
      <c r="Q375" s="36">
        <v>2</v>
      </c>
      <c r="R375" s="7"/>
      <c r="S375" s="110"/>
      <c r="T375" s="8"/>
      <c r="U375" s="219"/>
      <c r="V375" s="209" t="s">
        <v>158</v>
      </c>
      <c r="W375" s="9" t="s">
        <v>1</v>
      </c>
      <c r="X375" s="7" t="s">
        <v>2</v>
      </c>
      <c r="Y375" s="240"/>
      <c r="Z375" s="13"/>
    </row>
    <row r="376" spans="1:26" ht="14.25" customHeight="1" x14ac:dyDescent="0.25">
      <c r="A376" s="189"/>
      <c r="B376" s="198"/>
      <c r="C376" s="198"/>
      <c r="D376" s="198"/>
      <c r="E376" s="198"/>
      <c r="F376" s="195"/>
      <c r="G376" s="198"/>
      <c r="H376" s="198"/>
      <c r="I376" s="198"/>
      <c r="J376" s="219"/>
      <c r="K376" s="209"/>
      <c r="L376" s="9" t="s">
        <v>3</v>
      </c>
      <c r="M376" s="7" t="s">
        <v>2</v>
      </c>
      <c r="N376" s="212"/>
      <c r="O376" s="192"/>
      <c r="P376" s="192"/>
      <c r="Q376" s="36">
        <v>3</v>
      </c>
      <c r="R376" s="7"/>
      <c r="S376" s="110"/>
      <c r="T376" s="8"/>
      <c r="U376" s="219"/>
      <c r="V376" s="209"/>
      <c r="W376" s="9" t="s">
        <v>3</v>
      </c>
      <c r="X376" s="7" t="s">
        <v>2</v>
      </c>
      <c r="Y376" s="240"/>
      <c r="Z376" s="13"/>
    </row>
    <row r="377" spans="1:26" ht="14.25" customHeight="1" x14ac:dyDescent="0.25">
      <c r="A377" s="189"/>
      <c r="B377" s="198"/>
      <c r="C377" s="198"/>
      <c r="D377" s="198"/>
      <c r="E377" s="198"/>
      <c r="F377" s="195"/>
      <c r="G377" s="198"/>
      <c r="H377" s="198"/>
      <c r="I377" s="198"/>
      <c r="J377" s="219"/>
      <c r="K377" s="209"/>
      <c r="L377" s="9" t="s">
        <v>4</v>
      </c>
      <c r="M377" s="7" t="s">
        <v>2</v>
      </c>
      <c r="N377" s="212"/>
      <c r="O377" s="192"/>
      <c r="P377" s="192"/>
      <c r="Q377" s="36">
        <v>4</v>
      </c>
      <c r="R377" s="7"/>
      <c r="S377" s="110"/>
      <c r="T377" s="8"/>
      <c r="U377" s="219"/>
      <c r="V377" s="209"/>
      <c r="W377" s="9" t="s">
        <v>4</v>
      </c>
      <c r="X377" s="7" t="s">
        <v>2</v>
      </c>
      <c r="Y377" s="240"/>
      <c r="Z377" s="13"/>
    </row>
    <row r="378" spans="1:26" ht="14.25" customHeight="1" x14ac:dyDescent="0.25">
      <c r="A378" s="189"/>
      <c r="B378" s="198"/>
      <c r="C378" s="198"/>
      <c r="D378" s="198"/>
      <c r="E378" s="198"/>
      <c r="F378" s="195"/>
      <c r="G378" s="198"/>
      <c r="H378" s="198"/>
      <c r="I378" s="198"/>
      <c r="J378" s="219"/>
      <c r="K378" s="209"/>
      <c r="L378" s="9" t="s">
        <v>5</v>
      </c>
      <c r="M378" s="7" t="s">
        <v>2</v>
      </c>
      <c r="N378" s="212"/>
      <c r="O378" s="192"/>
      <c r="P378" s="192"/>
      <c r="Q378" s="36">
        <v>5</v>
      </c>
      <c r="R378" s="7"/>
      <c r="S378" s="110"/>
      <c r="T378" s="8"/>
      <c r="U378" s="219"/>
      <c r="V378" s="209"/>
      <c r="W378" s="9" t="s">
        <v>5</v>
      </c>
      <c r="X378" s="7" t="s">
        <v>2</v>
      </c>
      <c r="Y378" s="240"/>
      <c r="Z378" s="13"/>
    </row>
    <row r="379" spans="1:26" ht="14.25" customHeight="1" x14ac:dyDescent="0.25">
      <c r="A379" s="189"/>
      <c r="B379" s="198"/>
      <c r="C379" s="198"/>
      <c r="D379" s="198"/>
      <c r="E379" s="198"/>
      <c r="F379" s="195"/>
      <c r="G379" s="198"/>
      <c r="H379" s="198"/>
      <c r="I379" s="198"/>
      <c r="J379" s="219"/>
      <c r="K379" s="209"/>
      <c r="L379" s="9" t="s">
        <v>6</v>
      </c>
      <c r="M379" s="7" t="s">
        <v>2</v>
      </c>
      <c r="N379" s="212"/>
      <c r="O379" s="192"/>
      <c r="P379" s="192"/>
      <c r="Q379" s="36">
        <v>6</v>
      </c>
      <c r="R379" s="7"/>
      <c r="S379" s="110"/>
      <c r="T379" s="8"/>
      <c r="U379" s="219"/>
      <c r="V379" s="209"/>
      <c r="W379" s="9" t="s">
        <v>6</v>
      </c>
      <c r="X379" s="7" t="s">
        <v>2</v>
      </c>
      <c r="Y379" s="240"/>
      <c r="Z379" s="13"/>
    </row>
    <row r="380" spans="1:26" ht="14.25" customHeight="1" x14ac:dyDescent="0.25">
      <c r="A380" s="189"/>
      <c r="B380" s="198"/>
      <c r="C380" s="198"/>
      <c r="D380" s="198"/>
      <c r="E380" s="198"/>
      <c r="F380" s="195"/>
      <c r="G380" s="198"/>
      <c r="H380" s="198"/>
      <c r="I380" s="198"/>
      <c r="J380" s="219"/>
      <c r="K380" s="209"/>
      <c r="L380" s="9" t="s">
        <v>7</v>
      </c>
      <c r="M380" s="7" t="s">
        <v>2</v>
      </c>
      <c r="N380" s="212"/>
      <c r="O380" s="192"/>
      <c r="P380" s="192"/>
      <c r="Q380" s="36">
        <v>7</v>
      </c>
      <c r="R380" s="7"/>
      <c r="S380" s="110"/>
      <c r="T380" s="8"/>
      <c r="U380" s="219"/>
      <c r="V380" s="209"/>
      <c r="W380" s="9" t="s">
        <v>7</v>
      </c>
      <c r="X380" s="7" t="s">
        <v>2</v>
      </c>
      <c r="Y380" s="240"/>
      <c r="Z380" s="13"/>
    </row>
    <row r="381" spans="1:26" ht="14.25" customHeight="1" x14ac:dyDescent="0.25">
      <c r="A381" s="189"/>
      <c r="B381" s="198"/>
      <c r="C381" s="198"/>
      <c r="D381" s="198"/>
      <c r="E381" s="198"/>
      <c r="F381" s="195"/>
      <c r="G381" s="198"/>
      <c r="H381" s="198"/>
      <c r="I381" s="198"/>
      <c r="J381" s="219"/>
      <c r="K381" s="209"/>
      <c r="L381" s="9" t="s">
        <v>8</v>
      </c>
      <c r="M381" s="7" t="s">
        <v>2</v>
      </c>
      <c r="N381" s="212"/>
      <c r="O381" s="192"/>
      <c r="P381" s="192"/>
      <c r="Q381" s="36">
        <v>8</v>
      </c>
      <c r="R381" s="7"/>
      <c r="S381" s="110"/>
      <c r="T381" s="8"/>
      <c r="U381" s="219"/>
      <c r="V381" s="209"/>
      <c r="W381" s="9" t="s">
        <v>8</v>
      </c>
      <c r="X381" s="7" t="s">
        <v>2</v>
      </c>
      <c r="Y381" s="240"/>
      <c r="Z381" s="13"/>
    </row>
    <row r="382" spans="1:26" ht="15" customHeight="1" thickBot="1" x14ac:dyDescent="0.3">
      <c r="A382" s="190"/>
      <c r="B382" s="199"/>
      <c r="C382" s="199"/>
      <c r="D382" s="199"/>
      <c r="E382" s="199"/>
      <c r="F382" s="196"/>
      <c r="G382" s="199"/>
      <c r="H382" s="199"/>
      <c r="I382" s="199"/>
      <c r="J382" s="223"/>
      <c r="K382" s="214"/>
      <c r="L382" s="47" t="s">
        <v>9</v>
      </c>
      <c r="M382" s="48" t="s">
        <v>2</v>
      </c>
      <c r="N382" s="213"/>
      <c r="O382" s="193"/>
      <c r="P382" s="193"/>
      <c r="Q382" s="49">
        <v>9</v>
      </c>
      <c r="R382" s="48"/>
      <c r="S382" s="111"/>
      <c r="T382" s="50"/>
      <c r="U382" s="223"/>
      <c r="V382" s="214"/>
      <c r="W382" s="47" t="s">
        <v>9</v>
      </c>
      <c r="X382" s="48" t="s">
        <v>2</v>
      </c>
      <c r="Y382" s="241"/>
      <c r="Z382" s="13"/>
    </row>
    <row r="383" spans="1:26" ht="14.25" customHeight="1" x14ac:dyDescent="0.25">
      <c r="A383" s="188">
        <f t="shared" ref="A383" si="34">A374+1</f>
        <v>43</v>
      </c>
      <c r="B383" s="197"/>
      <c r="C383" s="197"/>
      <c r="D383" s="197"/>
      <c r="E383" s="197"/>
      <c r="F383" s="194"/>
      <c r="G383" s="197"/>
      <c r="H383" s="197"/>
      <c r="I383" s="197"/>
      <c r="J383" s="218" t="s">
        <v>10</v>
      </c>
      <c r="K383" s="221" t="s">
        <v>164</v>
      </c>
      <c r="L383" s="222"/>
      <c r="M383" s="43" t="s">
        <v>0</v>
      </c>
      <c r="N383" s="211" t="str">
        <f>IF(J383="Threat",IFERROR(VLOOKUP(M383&amp;MAX(VLOOKUP(M384,Definition!$C$28:$E$33,3,FALSE),VLOOKUP(M385,Definition!$D$28:$E$33,2,FALSE),VLOOKUP(M386,ADMIN!$G$2:$H$7,2,FALSE),VLOOKUP(M387,ADMIN!$G$2:$H$7,2,FALSE),VLOOKUP(M388,ADMIN!$G$2:$H$7,2,FALSE),VLOOKUP(M389,ADMIN!$G$2:$H$7,2,FALSE),VLOOKUP(M390,ADMIN!$G$2:$H$7,2,FALSE),VLOOKUP(M391,ADMIN!$G$2:$H$7,2,FALSE)),ADMIN!$A$1:$B$35,2,FALSE),"NIL"),IF(J383="Opportunity",IFERROR(VLOOKUP(M383&amp;MAX(VLOOKUP(M384,Definition!$C$28:$D$33,5,FALSE),VLOOKUP(M385,Definition!$D$28:$D$33,4,FALSE),VLOOKUP(M386,ADMIN!$G$2:$H$7,2,FALSE),VLOOKUP(M387,ADMIN!$G$2:$H$7,2,FALSE),VLOOKUP(M388,ADMIN!$G$2:$H$7,2,FALSE),VLOOKUP(M389,ADMIN!$G$2:$H$7,2,FALSE),VLOOKUP(M390,ADMIN!$G$2:$H$7,2,FALSE),VLOOKUP(M391,ADMIN!$G$2:$H$7,2,FALSE)),ADMIN!$A$1:$C$35,3,FALSE),"NIL"),"Nil"))</f>
        <v>NIL</v>
      </c>
      <c r="O383" s="191"/>
      <c r="P383" s="191"/>
      <c r="Q383" s="44">
        <v>1</v>
      </c>
      <c r="R383" s="45"/>
      <c r="S383" s="109"/>
      <c r="T383" s="46"/>
      <c r="U383" s="218" t="s">
        <v>11</v>
      </c>
      <c r="V383" s="237" t="s">
        <v>164</v>
      </c>
      <c r="W383" s="238"/>
      <c r="X383" s="43" t="s">
        <v>0</v>
      </c>
      <c r="Y383" s="239" t="str">
        <f>IF(U383="Threat",IFERROR(VLOOKUP(X383&amp;MAX(VLOOKUP(X384,Definition!$C$28:$E$33,3,FALSE),VLOOKUP(X385,Definition!$D$28:$E$33,2,FALSE),VLOOKUP(X386,ADMIN!$G$2:$H$7,2,FALSE),VLOOKUP(X387,ADMIN!$G$2:$H$7,2,FALSE),VLOOKUP(X388,ADMIN!$G$2:$H$7,2,FALSE),VLOOKUP(X389,ADMIN!$G$2:$H$7,2,FALSE),VLOOKUP(X390,ADMIN!$G$2:$H$7,2,FALSE),VLOOKUP(X391,ADMIN!$G$2:$H$7,2,FALSE)),$A$1:$B$1,2,FALSE),"NIL"),IF(U383="Opportunity",IFERROR(VLOOKUP(X383&amp;MAX(VLOOKUP(X384,ADMIN!$D$2:$H$7,5,FALSE),VLOOKUP(X385,ADMIN!$E$2:$H$7,4,FALSE),VLOOKUP(X386,ADMIN!$G$2:$H$7,2,FALSE),VLOOKUP(X387,ADMIN!$G$2:$H$7,2,FALSE),VLOOKUP(X388,ADMIN!$G$2:$H$7,2,FALSE),VLOOKUP(X389,ADMIN!$G$2:$H$7,2,FALSE),VLOOKUP(X390,ADMIN!$G$2:$H$7,2,FALSE),VLOOKUP(X391,ADMIN!$G$2:$H$7,2,FALSE)),$A$1:$C$1,3,FALSE),"NIL"),"Nil"))</f>
        <v>NIL</v>
      </c>
      <c r="Z383" s="13"/>
    </row>
    <row r="384" spans="1:26" ht="14.25" customHeight="1" x14ac:dyDescent="0.25">
      <c r="A384" s="189"/>
      <c r="B384" s="198"/>
      <c r="C384" s="198"/>
      <c r="D384" s="198"/>
      <c r="E384" s="198"/>
      <c r="F384" s="195"/>
      <c r="G384" s="198"/>
      <c r="H384" s="198"/>
      <c r="I384" s="198"/>
      <c r="J384" s="219"/>
      <c r="K384" s="209" t="s">
        <v>158</v>
      </c>
      <c r="L384" s="9" t="s">
        <v>1</v>
      </c>
      <c r="M384" s="7" t="s">
        <v>2</v>
      </c>
      <c r="N384" s="212"/>
      <c r="O384" s="192"/>
      <c r="P384" s="192"/>
      <c r="Q384" s="36">
        <v>2</v>
      </c>
      <c r="R384" s="7"/>
      <c r="S384" s="110"/>
      <c r="T384" s="8"/>
      <c r="U384" s="219"/>
      <c r="V384" s="209" t="s">
        <v>158</v>
      </c>
      <c r="W384" s="9" t="s">
        <v>1</v>
      </c>
      <c r="X384" s="7" t="s">
        <v>2</v>
      </c>
      <c r="Y384" s="240"/>
      <c r="Z384" s="13"/>
    </row>
    <row r="385" spans="1:26" ht="14.25" customHeight="1" x14ac:dyDescent="0.25">
      <c r="A385" s="189"/>
      <c r="B385" s="198"/>
      <c r="C385" s="198"/>
      <c r="D385" s="198"/>
      <c r="E385" s="198"/>
      <c r="F385" s="195"/>
      <c r="G385" s="198"/>
      <c r="H385" s="198"/>
      <c r="I385" s="198"/>
      <c r="J385" s="219"/>
      <c r="K385" s="209"/>
      <c r="L385" s="9" t="s">
        <v>3</v>
      </c>
      <c r="M385" s="7" t="s">
        <v>2</v>
      </c>
      <c r="N385" s="212"/>
      <c r="O385" s="192"/>
      <c r="P385" s="192"/>
      <c r="Q385" s="36">
        <v>3</v>
      </c>
      <c r="R385" s="7"/>
      <c r="S385" s="110"/>
      <c r="T385" s="8"/>
      <c r="U385" s="219"/>
      <c r="V385" s="209"/>
      <c r="W385" s="9" t="s">
        <v>3</v>
      </c>
      <c r="X385" s="7" t="s">
        <v>2</v>
      </c>
      <c r="Y385" s="240"/>
      <c r="Z385" s="13"/>
    </row>
    <row r="386" spans="1:26" ht="14.25" customHeight="1" x14ac:dyDescent="0.25">
      <c r="A386" s="189"/>
      <c r="B386" s="198"/>
      <c r="C386" s="198"/>
      <c r="D386" s="198"/>
      <c r="E386" s="198"/>
      <c r="F386" s="195"/>
      <c r="G386" s="198"/>
      <c r="H386" s="198"/>
      <c r="I386" s="198"/>
      <c r="J386" s="219"/>
      <c r="K386" s="209"/>
      <c r="L386" s="9" t="s">
        <v>4</v>
      </c>
      <c r="M386" s="7" t="s">
        <v>2</v>
      </c>
      <c r="N386" s="212"/>
      <c r="O386" s="192"/>
      <c r="P386" s="192"/>
      <c r="Q386" s="36">
        <v>4</v>
      </c>
      <c r="R386" s="7"/>
      <c r="S386" s="110"/>
      <c r="T386" s="8"/>
      <c r="U386" s="219"/>
      <c r="V386" s="209"/>
      <c r="W386" s="9" t="s">
        <v>4</v>
      </c>
      <c r="X386" s="7" t="s">
        <v>2</v>
      </c>
      <c r="Y386" s="240"/>
      <c r="Z386" s="13"/>
    </row>
    <row r="387" spans="1:26" ht="14.25" customHeight="1" x14ac:dyDescent="0.25">
      <c r="A387" s="189"/>
      <c r="B387" s="198"/>
      <c r="C387" s="198"/>
      <c r="D387" s="198"/>
      <c r="E387" s="198"/>
      <c r="F387" s="195"/>
      <c r="G387" s="198"/>
      <c r="H387" s="198"/>
      <c r="I387" s="198"/>
      <c r="J387" s="219"/>
      <c r="K387" s="209"/>
      <c r="L387" s="9" t="s">
        <v>5</v>
      </c>
      <c r="M387" s="7" t="s">
        <v>2</v>
      </c>
      <c r="N387" s="212"/>
      <c r="O387" s="192"/>
      <c r="P387" s="192"/>
      <c r="Q387" s="36">
        <v>5</v>
      </c>
      <c r="R387" s="7"/>
      <c r="S387" s="110"/>
      <c r="T387" s="8"/>
      <c r="U387" s="219"/>
      <c r="V387" s="209"/>
      <c r="W387" s="9" t="s">
        <v>5</v>
      </c>
      <c r="X387" s="7" t="s">
        <v>2</v>
      </c>
      <c r="Y387" s="240"/>
      <c r="Z387" s="13"/>
    </row>
    <row r="388" spans="1:26" ht="14.25" customHeight="1" x14ac:dyDescent="0.25">
      <c r="A388" s="189"/>
      <c r="B388" s="198"/>
      <c r="C388" s="198"/>
      <c r="D388" s="198"/>
      <c r="E388" s="198"/>
      <c r="F388" s="195"/>
      <c r="G388" s="198"/>
      <c r="H388" s="198"/>
      <c r="I388" s="198"/>
      <c r="J388" s="219"/>
      <c r="K388" s="209"/>
      <c r="L388" s="9" t="s">
        <v>6</v>
      </c>
      <c r="M388" s="7" t="s">
        <v>2</v>
      </c>
      <c r="N388" s="212"/>
      <c r="O388" s="192"/>
      <c r="P388" s="192"/>
      <c r="Q388" s="36">
        <v>6</v>
      </c>
      <c r="R388" s="7"/>
      <c r="S388" s="110"/>
      <c r="T388" s="8"/>
      <c r="U388" s="219"/>
      <c r="V388" s="209"/>
      <c r="W388" s="9" t="s">
        <v>6</v>
      </c>
      <c r="X388" s="7" t="s">
        <v>2</v>
      </c>
      <c r="Y388" s="240"/>
      <c r="Z388" s="13"/>
    </row>
    <row r="389" spans="1:26" ht="14.25" customHeight="1" x14ac:dyDescent="0.25">
      <c r="A389" s="189"/>
      <c r="B389" s="198"/>
      <c r="C389" s="198"/>
      <c r="D389" s="198"/>
      <c r="E389" s="198"/>
      <c r="F389" s="195"/>
      <c r="G389" s="198"/>
      <c r="H389" s="198"/>
      <c r="I389" s="198"/>
      <c r="J389" s="219"/>
      <c r="K389" s="209"/>
      <c r="L389" s="9" t="s">
        <v>7</v>
      </c>
      <c r="M389" s="7" t="s">
        <v>2</v>
      </c>
      <c r="N389" s="212"/>
      <c r="O389" s="192"/>
      <c r="P389" s="192"/>
      <c r="Q389" s="36">
        <v>7</v>
      </c>
      <c r="R389" s="7"/>
      <c r="S389" s="110"/>
      <c r="T389" s="8"/>
      <c r="U389" s="219"/>
      <c r="V389" s="209"/>
      <c r="W389" s="9" t="s">
        <v>7</v>
      </c>
      <c r="X389" s="7" t="s">
        <v>2</v>
      </c>
      <c r="Y389" s="240"/>
      <c r="Z389" s="13"/>
    </row>
    <row r="390" spans="1:26" ht="14.25" customHeight="1" x14ac:dyDescent="0.25">
      <c r="A390" s="189"/>
      <c r="B390" s="198"/>
      <c r="C390" s="198"/>
      <c r="D390" s="198"/>
      <c r="E390" s="198"/>
      <c r="F390" s="195"/>
      <c r="G390" s="198"/>
      <c r="H390" s="198"/>
      <c r="I390" s="198"/>
      <c r="J390" s="219"/>
      <c r="K390" s="209"/>
      <c r="L390" s="9" t="s">
        <v>8</v>
      </c>
      <c r="M390" s="7" t="s">
        <v>2</v>
      </c>
      <c r="N390" s="212"/>
      <c r="O390" s="192"/>
      <c r="P390" s="192"/>
      <c r="Q390" s="36">
        <v>8</v>
      </c>
      <c r="R390" s="7"/>
      <c r="S390" s="110"/>
      <c r="T390" s="8"/>
      <c r="U390" s="219"/>
      <c r="V390" s="209"/>
      <c r="W390" s="9" t="s">
        <v>8</v>
      </c>
      <c r="X390" s="7" t="s">
        <v>2</v>
      </c>
      <c r="Y390" s="240"/>
      <c r="Z390" s="13"/>
    </row>
    <row r="391" spans="1:26" ht="15" customHeight="1" thickBot="1" x14ac:dyDescent="0.3">
      <c r="A391" s="190"/>
      <c r="B391" s="199"/>
      <c r="C391" s="199"/>
      <c r="D391" s="199"/>
      <c r="E391" s="199"/>
      <c r="F391" s="196"/>
      <c r="G391" s="199"/>
      <c r="H391" s="199"/>
      <c r="I391" s="199"/>
      <c r="J391" s="223"/>
      <c r="K391" s="214"/>
      <c r="L391" s="47" t="s">
        <v>9</v>
      </c>
      <c r="M391" s="48" t="s">
        <v>2</v>
      </c>
      <c r="N391" s="213"/>
      <c r="O391" s="193"/>
      <c r="P391" s="193"/>
      <c r="Q391" s="49">
        <v>9</v>
      </c>
      <c r="R391" s="48"/>
      <c r="S391" s="111"/>
      <c r="T391" s="50"/>
      <c r="U391" s="223"/>
      <c r="V391" s="214"/>
      <c r="W391" s="47" t="s">
        <v>9</v>
      </c>
      <c r="X391" s="48" t="s">
        <v>2</v>
      </c>
      <c r="Y391" s="241"/>
      <c r="Z391" s="13"/>
    </row>
    <row r="392" spans="1:26" ht="14.25" customHeight="1" x14ac:dyDescent="0.25">
      <c r="A392" s="188">
        <f t="shared" ref="A392" si="35">A383+1</f>
        <v>44</v>
      </c>
      <c r="B392" s="197"/>
      <c r="C392" s="197"/>
      <c r="D392" s="197"/>
      <c r="E392" s="197"/>
      <c r="F392" s="194"/>
      <c r="G392" s="197"/>
      <c r="H392" s="197"/>
      <c r="I392" s="197"/>
      <c r="J392" s="218" t="s">
        <v>10</v>
      </c>
      <c r="K392" s="221" t="s">
        <v>164</v>
      </c>
      <c r="L392" s="222"/>
      <c r="M392" s="43" t="s">
        <v>0</v>
      </c>
      <c r="N392" s="211" t="str">
        <f>IF(J392="Threat",IFERROR(VLOOKUP(M392&amp;MAX(VLOOKUP(M393,Definition!$C$28:$E$33,3,FALSE),VLOOKUP(M394,Definition!$D$28:$E$33,2,FALSE),VLOOKUP(M395,ADMIN!$G$2:$H$7,2,FALSE),VLOOKUP(M396,ADMIN!$G$2:$H$7,2,FALSE),VLOOKUP(M397,ADMIN!$G$2:$H$7,2,FALSE),VLOOKUP(M398,ADMIN!$G$2:$H$7,2,FALSE),VLOOKUP(M399,ADMIN!$G$2:$H$7,2,FALSE),VLOOKUP(M400,ADMIN!$G$2:$H$7,2,FALSE)),ADMIN!$A$1:$B$35,2,FALSE),"NIL"),IF(J392="Opportunity",IFERROR(VLOOKUP(M392&amp;MAX(VLOOKUP(M393,Definition!$C$28:$D$33,5,FALSE),VLOOKUP(M394,Definition!$D$28:$D$33,4,FALSE),VLOOKUP(M395,ADMIN!$G$2:$H$7,2,FALSE),VLOOKUP(M396,ADMIN!$G$2:$H$7,2,FALSE),VLOOKUP(M397,ADMIN!$G$2:$H$7,2,FALSE),VLOOKUP(M398,ADMIN!$G$2:$H$7,2,FALSE),VLOOKUP(M399,ADMIN!$G$2:$H$7,2,FALSE),VLOOKUP(M400,ADMIN!$G$2:$H$7,2,FALSE)),ADMIN!$A$1:$C$35,3,FALSE),"NIL"),"Nil"))</f>
        <v>NIL</v>
      </c>
      <c r="O392" s="191"/>
      <c r="P392" s="191"/>
      <c r="Q392" s="44">
        <v>1</v>
      </c>
      <c r="R392" s="45"/>
      <c r="S392" s="109"/>
      <c r="T392" s="46"/>
      <c r="U392" s="218" t="s">
        <v>11</v>
      </c>
      <c r="V392" s="237" t="s">
        <v>164</v>
      </c>
      <c r="W392" s="238"/>
      <c r="X392" s="43" t="s">
        <v>0</v>
      </c>
      <c r="Y392" s="239" t="str">
        <f>IF(U392="Threat",IFERROR(VLOOKUP(X392&amp;MAX(VLOOKUP(X393,Definition!$C$28:$E$33,3,FALSE),VLOOKUP(X394,Definition!$D$28:$E$33,2,FALSE),VLOOKUP(X395,ADMIN!$G$2:$H$7,2,FALSE),VLOOKUP(X396,ADMIN!$G$2:$H$7,2,FALSE),VLOOKUP(X397,ADMIN!$G$2:$H$7,2,FALSE),VLOOKUP(X398,ADMIN!$G$2:$H$7,2,FALSE),VLOOKUP(X399,ADMIN!$G$2:$H$7,2,FALSE),VLOOKUP(X400,ADMIN!$G$2:$H$7,2,FALSE)),$A$1:$B$1,2,FALSE),"NIL"),IF(U392="Opportunity",IFERROR(VLOOKUP(X392&amp;MAX(VLOOKUP(X393,ADMIN!$D$2:$H$7,5,FALSE),VLOOKUP(X394,ADMIN!$E$2:$H$7,4,FALSE),VLOOKUP(X395,ADMIN!$G$2:$H$7,2,FALSE),VLOOKUP(X396,ADMIN!$G$2:$H$7,2,FALSE),VLOOKUP(X397,ADMIN!$G$2:$H$7,2,FALSE),VLOOKUP(X398,ADMIN!$G$2:$H$7,2,FALSE),VLOOKUP(X399,ADMIN!$G$2:$H$7,2,FALSE),VLOOKUP(X400,ADMIN!$G$2:$H$7,2,FALSE)),$A$1:$C$1,3,FALSE),"NIL"),"Nil"))</f>
        <v>NIL</v>
      </c>
      <c r="Z392" s="13"/>
    </row>
    <row r="393" spans="1:26" ht="14.25" customHeight="1" x14ac:dyDescent="0.25">
      <c r="A393" s="189"/>
      <c r="B393" s="198"/>
      <c r="C393" s="198"/>
      <c r="D393" s="198"/>
      <c r="E393" s="198"/>
      <c r="F393" s="195"/>
      <c r="G393" s="198"/>
      <c r="H393" s="198"/>
      <c r="I393" s="198"/>
      <c r="J393" s="219"/>
      <c r="K393" s="209" t="s">
        <v>158</v>
      </c>
      <c r="L393" s="9" t="s">
        <v>1</v>
      </c>
      <c r="M393" s="7" t="s">
        <v>2</v>
      </c>
      <c r="N393" s="212"/>
      <c r="O393" s="192"/>
      <c r="P393" s="192"/>
      <c r="Q393" s="36">
        <v>2</v>
      </c>
      <c r="R393" s="7"/>
      <c r="S393" s="110"/>
      <c r="T393" s="8"/>
      <c r="U393" s="219"/>
      <c r="V393" s="209" t="s">
        <v>158</v>
      </c>
      <c r="W393" s="9" t="s">
        <v>1</v>
      </c>
      <c r="X393" s="7" t="s">
        <v>2</v>
      </c>
      <c r="Y393" s="240"/>
      <c r="Z393" s="13"/>
    </row>
    <row r="394" spans="1:26" ht="14.25" customHeight="1" x14ac:dyDescent="0.25">
      <c r="A394" s="189"/>
      <c r="B394" s="198"/>
      <c r="C394" s="198"/>
      <c r="D394" s="198"/>
      <c r="E394" s="198"/>
      <c r="F394" s="195"/>
      <c r="G394" s="198"/>
      <c r="H394" s="198"/>
      <c r="I394" s="198"/>
      <c r="J394" s="219"/>
      <c r="K394" s="209"/>
      <c r="L394" s="9" t="s">
        <v>3</v>
      </c>
      <c r="M394" s="7" t="s">
        <v>2</v>
      </c>
      <c r="N394" s="212"/>
      <c r="O394" s="192"/>
      <c r="P394" s="192"/>
      <c r="Q394" s="36">
        <v>3</v>
      </c>
      <c r="R394" s="7"/>
      <c r="S394" s="110"/>
      <c r="T394" s="8"/>
      <c r="U394" s="219"/>
      <c r="V394" s="209"/>
      <c r="W394" s="9" t="s">
        <v>3</v>
      </c>
      <c r="X394" s="7" t="s">
        <v>2</v>
      </c>
      <c r="Y394" s="240"/>
      <c r="Z394" s="13"/>
    </row>
    <row r="395" spans="1:26" ht="14.25" customHeight="1" x14ac:dyDescent="0.25">
      <c r="A395" s="189"/>
      <c r="B395" s="198"/>
      <c r="C395" s="198"/>
      <c r="D395" s="198"/>
      <c r="E395" s="198"/>
      <c r="F395" s="195"/>
      <c r="G395" s="198"/>
      <c r="H395" s="198"/>
      <c r="I395" s="198"/>
      <c r="J395" s="219"/>
      <c r="K395" s="209"/>
      <c r="L395" s="9" t="s">
        <v>4</v>
      </c>
      <c r="M395" s="7" t="s">
        <v>2</v>
      </c>
      <c r="N395" s="212"/>
      <c r="O395" s="192"/>
      <c r="P395" s="192"/>
      <c r="Q395" s="36">
        <v>4</v>
      </c>
      <c r="R395" s="7"/>
      <c r="S395" s="110"/>
      <c r="T395" s="8"/>
      <c r="U395" s="219"/>
      <c r="V395" s="209"/>
      <c r="W395" s="9" t="s">
        <v>4</v>
      </c>
      <c r="X395" s="7" t="s">
        <v>2</v>
      </c>
      <c r="Y395" s="240"/>
      <c r="Z395" s="13"/>
    </row>
    <row r="396" spans="1:26" ht="14.25" customHeight="1" x14ac:dyDescent="0.25">
      <c r="A396" s="189"/>
      <c r="B396" s="198"/>
      <c r="C396" s="198"/>
      <c r="D396" s="198"/>
      <c r="E396" s="198"/>
      <c r="F396" s="195"/>
      <c r="G396" s="198"/>
      <c r="H396" s="198"/>
      <c r="I396" s="198"/>
      <c r="J396" s="219"/>
      <c r="K396" s="209"/>
      <c r="L396" s="9" t="s">
        <v>5</v>
      </c>
      <c r="M396" s="7" t="s">
        <v>2</v>
      </c>
      <c r="N396" s="212"/>
      <c r="O396" s="192"/>
      <c r="P396" s="192"/>
      <c r="Q396" s="36">
        <v>5</v>
      </c>
      <c r="R396" s="7"/>
      <c r="S396" s="110"/>
      <c r="T396" s="8"/>
      <c r="U396" s="219"/>
      <c r="V396" s="209"/>
      <c r="W396" s="9" t="s">
        <v>5</v>
      </c>
      <c r="X396" s="7" t="s">
        <v>2</v>
      </c>
      <c r="Y396" s="240"/>
      <c r="Z396" s="13"/>
    </row>
    <row r="397" spans="1:26" ht="14.25" customHeight="1" x14ac:dyDescent="0.25">
      <c r="A397" s="189"/>
      <c r="B397" s="198"/>
      <c r="C397" s="198"/>
      <c r="D397" s="198"/>
      <c r="E397" s="198"/>
      <c r="F397" s="195"/>
      <c r="G397" s="198"/>
      <c r="H397" s="198"/>
      <c r="I397" s="198"/>
      <c r="J397" s="219"/>
      <c r="K397" s="209"/>
      <c r="L397" s="9" t="s">
        <v>6</v>
      </c>
      <c r="M397" s="7" t="s">
        <v>2</v>
      </c>
      <c r="N397" s="212"/>
      <c r="O397" s="192"/>
      <c r="P397" s="192"/>
      <c r="Q397" s="36">
        <v>6</v>
      </c>
      <c r="R397" s="7"/>
      <c r="S397" s="110"/>
      <c r="T397" s="8"/>
      <c r="U397" s="219"/>
      <c r="V397" s="209"/>
      <c r="W397" s="9" t="s">
        <v>6</v>
      </c>
      <c r="X397" s="7" t="s">
        <v>2</v>
      </c>
      <c r="Y397" s="240"/>
      <c r="Z397" s="13"/>
    </row>
    <row r="398" spans="1:26" ht="14.25" customHeight="1" x14ac:dyDescent="0.25">
      <c r="A398" s="189"/>
      <c r="B398" s="198"/>
      <c r="C398" s="198"/>
      <c r="D398" s="198"/>
      <c r="E398" s="198"/>
      <c r="F398" s="195"/>
      <c r="G398" s="198"/>
      <c r="H398" s="198"/>
      <c r="I398" s="198"/>
      <c r="J398" s="219"/>
      <c r="K398" s="209"/>
      <c r="L398" s="9" t="s">
        <v>7</v>
      </c>
      <c r="M398" s="7" t="s">
        <v>2</v>
      </c>
      <c r="N398" s="212"/>
      <c r="O398" s="192"/>
      <c r="P398" s="192"/>
      <c r="Q398" s="36">
        <v>7</v>
      </c>
      <c r="R398" s="7"/>
      <c r="S398" s="110"/>
      <c r="T398" s="8"/>
      <c r="U398" s="219"/>
      <c r="V398" s="209"/>
      <c r="W398" s="9" t="s">
        <v>7</v>
      </c>
      <c r="X398" s="7" t="s">
        <v>2</v>
      </c>
      <c r="Y398" s="240"/>
      <c r="Z398" s="13"/>
    </row>
    <row r="399" spans="1:26" ht="14.25" customHeight="1" x14ac:dyDescent="0.25">
      <c r="A399" s="189"/>
      <c r="B399" s="198"/>
      <c r="C399" s="198"/>
      <c r="D399" s="198"/>
      <c r="E399" s="198"/>
      <c r="F399" s="195"/>
      <c r="G399" s="198"/>
      <c r="H399" s="198"/>
      <c r="I399" s="198"/>
      <c r="J399" s="219"/>
      <c r="K399" s="209"/>
      <c r="L399" s="9" t="s">
        <v>8</v>
      </c>
      <c r="M399" s="7" t="s">
        <v>2</v>
      </c>
      <c r="N399" s="212"/>
      <c r="O399" s="192"/>
      <c r="P399" s="192"/>
      <c r="Q399" s="36">
        <v>8</v>
      </c>
      <c r="R399" s="7"/>
      <c r="S399" s="110"/>
      <c r="T399" s="8"/>
      <c r="U399" s="219"/>
      <c r="V399" s="209"/>
      <c r="W399" s="9" t="s">
        <v>8</v>
      </c>
      <c r="X399" s="7" t="s">
        <v>2</v>
      </c>
      <c r="Y399" s="240"/>
      <c r="Z399" s="13"/>
    </row>
    <row r="400" spans="1:26" ht="15" customHeight="1" thickBot="1" x14ac:dyDescent="0.3">
      <c r="A400" s="190"/>
      <c r="B400" s="199"/>
      <c r="C400" s="199"/>
      <c r="D400" s="199"/>
      <c r="E400" s="199"/>
      <c r="F400" s="196"/>
      <c r="G400" s="199"/>
      <c r="H400" s="199"/>
      <c r="I400" s="199"/>
      <c r="J400" s="223"/>
      <c r="K400" s="214"/>
      <c r="L400" s="47" t="s">
        <v>9</v>
      </c>
      <c r="M400" s="48" t="s">
        <v>2</v>
      </c>
      <c r="N400" s="213"/>
      <c r="O400" s="193"/>
      <c r="P400" s="193"/>
      <c r="Q400" s="49">
        <v>9</v>
      </c>
      <c r="R400" s="48"/>
      <c r="S400" s="111"/>
      <c r="T400" s="50"/>
      <c r="U400" s="223"/>
      <c r="V400" s="214"/>
      <c r="W400" s="47" t="s">
        <v>9</v>
      </c>
      <c r="X400" s="48" t="s">
        <v>2</v>
      </c>
      <c r="Y400" s="241"/>
      <c r="Z400" s="13"/>
    </row>
    <row r="401" spans="1:26" ht="14.25" customHeight="1" x14ac:dyDescent="0.25">
      <c r="A401" s="188">
        <f t="shared" ref="A401" si="36">A392+1</f>
        <v>45</v>
      </c>
      <c r="B401" s="197"/>
      <c r="C401" s="197"/>
      <c r="D401" s="197"/>
      <c r="E401" s="197"/>
      <c r="F401" s="194"/>
      <c r="G401" s="197"/>
      <c r="H401" s="197"/>
      <c r="I401" s="197"/>
      <c r="J401" s="218" t="s">
        <v>10</v>
      </c>
      <c r="K401" s="221" t="s">
        <v>164</v>
      </c>
      <c r="L401" s="222"/>
      <c r="M401" s="43" t="s">
        <v>0</v>
      </c>
      <c r="N401" s="211" t="str">
        <f>IF(J401="Threat",IFERROR(VLOOKUP(M401&amp;MAX(VLOOKUP(M402,Definition!$C$28:$E$33,3,FALSE),VLOOKUP(M403,Definition!$D$28:$E$33,2,FALSE),VLOOKUP(M404,ADMIN!$G$2:$H$7,2,FALSE),VLOOKUP(M405,ADMIN!$G$2:$H$7,2,FALSE),VLOOKUP(M406,ADMIN!$G$2:$H$7,2,FALSE),VLOOKUP(M407,ADMIN!$G$2:$H$7,2,FALSE),VLOOKUP(M408,ADMIN!$G$2:$H$7,2,FALSE),VLOOKUP(M409,ADMIN!$G$2:$H$7,2,FALSE)),ADMIN!$A$1:$B$35,2,FALSE),"NIL"),IF(J401="Opportunity",IFERROR(VLOOKUP(M401&amp;MAX(VLOOKUP(M402,Definition!$C$28:$D$33,5,FALSE),VLOOKUP(M403,Definition!$D$28:$D$33,4,FALSE),VLOOKUP(M404,ADMIN!$G$2:$H$7,2,FALSE),VLOOKUP(M405,ADMIN!$G$2:$H$7,2,FALSE),VLOOKUP(M406,ADMIN!$G$2:$H$7,2,FALSE),VLOOKUP(M407,ADMIN!$G$2:$H$7,2,FALSE),VLOOKUP(M408,ADMIN!$G$2:$H$7,2,FALSE),VLOOKUP(M409,ADMIN!$G$2:$H$7,2,FALSE)),ADMIN!$A$1:$C$35,3,FALSE),"NIL"),"Nil"))</f>
        <v>NIL</v>
      </c>
      <c r="O401" s="191"/>
      <c r="P401" s="191"/>
      <c r="Q401" s="44">
        <v>1</v>
      </c>
      <c r="R401" s="45"/>
      <c r="S401" s="109"/>
      <c r="T401" s="46"/>
      <c r="U401" s="218" t="s">
        <v>11</v>
      </c>
      <c r="V401" s="237" t="s">
        <v>164</v>
      </c>
      <c r="W401" s="238"/>
      <c r="X401" s="43" t="s">
        <v>0</v>
      </c>
      <c r="Y401" s="239" t="str">
        <f>IF(U401="Threat",IFERROR(VLOOKUP(X401&amp;MAX(VLOOKUP(X402,Definition!$C$28:$E$33,3,FALSE),VLOOKUP(X403,Definition!$D$28:$E$33,2,FALSE),VLOOKUP(X404,ADMIN!$G$2:$H$7,2,FALSE),VLOOKUP(X405,ADMIN!$G$2:$H$7,2,FALSE),VLOOKUP(X406,ADMIN!$G$2:$H$7,2,FALSE),VLOOKUP(X407,ADMIN!$G$2:$H$7,2,FALSE),VLOOKUP(X408,ADMIN!$G$2:$H$7,2,FALSE),VLOOKUP(X409,ADMIN!$G$2:$H$7,2,FALSE)),$A$1:$B$1,2,FALSE),"NIL"),IF(U401="Opportunity",IFERROR(VLOOKUP(X401&amp;MAX(VLOOKUP(X402,ADMIN!$D$2:$H$7,5,FALSE),VLOOKUP(X403,ADMIN!$E$2:$H$7,4,FALSE),VLOOKUP(X404,ADMIN!$G$2:$H$7,2,FALSE),VLOOKUP(X405,ADMIN!$G$2:$H$7,2,FALSE),VLOOKUP(X406,ADMIN!$G$2:$H$7,2,FALSE),VLOOKUP(X407,ADMIN!$G$2:$H$7,2,FALSE),VLOOKUP(X408,ADMIN!$G$2:$H$7,2,FALSE),VLOOKUP(X409,ADMIN!$G$2:$H$7,2,FALSE)),$A$1:$C$1,3,FALSE),"NIL"),"Nil"))</f>
        <v>NIL</v>
      </c>
      <c r="Z401" s="13"/>
    </row>
    <row r="402" spans="1:26" ht="14.25" customHeight="1" x14ac:dyDescent="0.25">
      <c r="A402" s="189"/>
      <c r="B402" s="198"/>
      <c r="C402" s="198"/>
      <c r="D402" s="198"/>
      <c r="E402" s="198"/>
      <c r="F402" s="195"/>
      <c r="G402" s="198"/>
      <c r="H402" s="198"/>
      <c r="I402" s="198"/>
      <c r="J402" s="219"/>
      <c r="K402" s="209" t="s">
        <v>158</v>
      </c>
      <c r="L402" s="9" t="s">
        <v>1</v>
      </c>
      <c r="M402" s="7" t="s">
        <v>2</v>
      </c>
      <c r="N402" s="212"/>
      <c r="O402" s="192"/>
      <c r="P402" s="192"/>
      <c r="Q402" s="36">
        <v>2</v>
      </c>
      <c r="R402" s="7"/>
      <c r="S402" s="110"/>
      <c r="T402" s="8"/>
      <c r="U402" s="219"/>
      <c r="V402" s="209" t="s">
        <v>158</v>
      </c>
      <c r="W402" s="9" t="s">
        <v>1</v>
      </c>
      <c r="X402" s="7" t="s">
        <v>2</v>
      </c>
      <c r="Y402" s="240"/>
      <c r="Z402" s="13"/>
    </row>
    <row r="403" spans="1:26" ht="14.25" customHeight="1" x14ac:dyDescent="0.25">
      <c r="A403" s="189"/>
      <c r="B403" s="198"/>
      <c r="C403" s="198"/>
      <c r="D403" s="198"/>
      <c r="E403" s="198"/>
      <c r="F403" s="195"/>
      <c r="G403" s="198"/>
      <c r="H403" s="198"/>
      <c r="I403" s="198"/>
      <c r="J403" s="219"/>
      <c r="K403" s="209"/>
      <c r="L403" s="9" t="s">
        <v>3</v>
      </c>
      <c r="M403" s="7" t="s">
        <v>2</v>
      </c>
      <c r="N403" s="212"/>
      <c r="O403" s="192"/>
      <c r="P403" s="192"/>
      <c r="Q403" s="36">
        <v>3</v>
      </c>
      <c r="R403" s="7"/>
      <c r="S403" s="110"/>
      <c r="T403" s="8"/>
      <c r="U403" s="219"/>
      <c r="V403" s="209"/>
      <c r="W403" s="9" t="s">
        <v>3</v>
      </c>
      <c r="X403" s="7" t="s">
        <v>2</v>
      </c>
      <c r="Y403" s="240"/>
      <c r="Z403" s="13"/>
    </row>
    <row r="404" spans="1:26" ht="14.25" customHeight="1" x14ac:dyDescent="0.25">
      <c r="A404" s="189"/>
      <c r="B404" s="198"/>
      <c r="C404" s="198"/>
      <c r="D404" s="198"/>
      <c r="E404" s="198"/>
      <c r="F404" s="195"/>
      <c r="G404" s="198"/>
      <c r="H404" s="198"/>
      <c r="I404" s="198"/>
      <c r="J404" s="219"/>
      <c r="K404" s="209"/>
      <c r="L404" s="9" t="s">
        <v>4</v>
      </c>
      <c r="M404" s="7" t="s">
        <v>2</v>
      </c>
      <c r="N404" s="212"/>
      <c r="O404" s="192"/>
      <c r="P404" s="192"/>
      <c r="Q404" s="36">
        <v>4</v>
      </c>
      <c r="R404" s="7"/>
      <c r="S404" s="110"/>
      <c r="T404" s="8"/>
      <c r="U404" s="219"/>
      <c r="V404" s="209"/>
      <c r="W404" s="9" t="s">
        <v>4</v>
      </c>
      <c r="X404" s="7" t="s">
        <v>2</v>
      </c>
      <c r="Y404" s="240"/>
      <c r="Z404" s="13"/>
    </row>
    <row r="405" spans="1:26" ht="14.25" customHeight="1" x14ac:dyDescent="0.25">
      <c r="A405" s="189"/>
      <c r="B405" s="198"/>
      <c r="C405" s="198"/>
      <c r="D405" s="198"/>
      <c r="E405" s="198"/>
      <c r="F405" s="195"/>
      <c r="G405" s="198"/>
      <c r="H405" s="198"/>
      <c r="I405" s="198"/>
      <c r="J405" s="219"/>
      <c r="K405" s="209"/>
      <c r="L405" s="9" t="s">
        <v>5</v>
      </c>
      <c r="M405" s="7" t="s">
        <v>2</v>
      </c>
      <c r="N405" s="212"/>
      <c r="O405" s="192"/>
      <c r="P405" s="192"/>
      <c r="Q405" s="36">
        <v>5</v>
      </c>
      <c r="R405" s="7"/>
      <c r="S405" s="110"/>
      <c r="T405" s="8"/>
      <c r="U405" s="219"/>
      <c r="V405" s="209"/>
      <c r="W405" s="9" t="s">
        <v>5</v>
      </c>
      <c r="X405" s="7" t="s">
        <v>2</v>
      </c>
      <c r="Y405" s="240"/>
      <c r="Z405" s="13"/>
    </row>
    <row r="406" spans="1:26" ht="14.25" customHeight="1" x14ac:dyDescent="0.25">
      <c r="A406" s="189"/>
      <c r="B406" s="198"/>
      <c r="C406" s="198"/>
      <c r="D406" s="198"/>
      <c r="E406" s="198"/>
      <c r="F406" s="195"/>
      <c r="G406" s="198"/>
      <c r="H406" s="198"/>
      <c r="I406" s="198"/>
      <c r="J406" s="219"/>
      <c r="K406" s="209"/>
      <c r="L406" s="9" t="s">
        <v>6</v>
      </c>
      <c r="M406" s="7" t="s">
        <v>2</v>
      </c>
      <c r="N406" s="212"/>
      <c r="O406" s="192"/>
      <c r="P406" s="192"/>
      <c r="Q406" s="36">
        <v>6</v>
      </c>
      <c r="R406" s="7"/>
      <c r="S406" s="110"/>
      <c r="T406" s="8"/>
      <c r="U406" s="219"/>
      <c r="V406" s="209"/>
      <c r="W406" s="9" t="s">
        <v>6</v>
      </c>
      <c r="X406" s="7" t="s">
        <v>2</v>
      </c>
      <c r="Y406" s="240"/>
      <c r="Z406" s="13"/>
    </row>
    <row r="407" spans="1:26" ht="14.25" customHeight="1" x14ac:dyDescent="0.25">
      <c r="A407" s="189"/>
      <c r="B407" s="198"/>
      <c r="C407" s="198"/>
      <c r="D407" s="198"/>
      <c r="E407" s="198"/>
      <c r="F407" s="195"/>
      <c r="G407" s="198"/>
      <c r="H407" s="198"/>
      <c r="I407" s="198"/>
      <c r="J407" s="219"/>
      <c r="K407" s="209"/>
      <c r="L407" s="9" t="s">
        <v>7</v>
      </c>
      <c r="M407" s="7" t="s">
        <v>2</v>
      </c>
      <c r="N407" s="212"/>
      <c r="O407" s="192"/>
      <c r="P407" s="192"/>
      <c r="Q407" s="36">
        <v>7</v>
      </c>
      <c r="R407" s="7"/>
      <c r="S407" s="110"/>
      <c r="T407" s="8"/>
      <c r="U407" s="219"/>
      <c r="V407" s="209"/>
      <c r="W407" s="9" t="s">
        <v>7</v>
      </c>
      <c r="X407" s="7" t="s">
        <v>2</v>
      </c>
      <c r="Y407" s="240"/>
      <c r="Z407" s="13"/>
    </row>
    <row r="408" spans="1:26" ht="14.25" customHeight="1" x14ac:dyDescent="0.25">
      <c r="A408" s="189"/>
      <c r="B408" s="198"/>
      <c r="C408" s="198"/>
      <c r="D408" s="198"/>
      <c r="E408" s="198"/>
      <c r="F408" s="195"/>
      <c r="G408" s="198"/>
      <c r="H408" s="198"/>
      <c r="I408" s="198"/>
      <c r="J408" s="219"/>
      <c r="K408" s="209"/>
      <c r="L408" s="9" t="s">
        <v>8</v>
      </c>
      <c r="M408" s="7" t="s">
        <v>2</v>
      </c>
      <c r="N408" s="212"/>
      <c r="O408" s="192"/>
      <c r="P408" s="192"/>
      <c r="Q408" s="36">
        <v>8</v>
      </c>
      <c r="R408" s="7"/>
      <c r="S408" s="110"/>
      <c r="T408" s="8"/>
      <c r="U408" s="219"/>
      <c r="V408" s="209"/>
      <c r="W408" s="9" t="s">
        <v>8</v>
      </c>
      <c r="X408" s="7" t="s">
        <v>2</v>
      </c>
      <c r="Y408" s="240"/>
      <c r="Z408" s="13"/>
    </row>
    <row r="409" spans="1:26" ht="15" customHeight="1" thickBot="1" x14ac:dyDescent="0.3">
      <c r="A409" s="190"/>
      <c r="B409" s="199"/>
      <c r="C409" s="199"/>
      <c r="D409" s="199"/>
      <c r="E409" s="199"/>
      <c r="F409" s="196"/>
      <c r="G409" s="199"/>
      <c r="H409" s="199"/>
      <c r="I409" s="199"/>
      <c r="J409" s="223"/>
      <c r="K409" s="214"/>
      <c r="L409" s="47" t="s">
        <v>9</v>
      </c>
      <c r="M409" s="48" t="s">
        <v>2</v>
      </c>
      <c r="N409" s="213"/>
      <c r="O409" s="193"/>
      <c r="P409" s="193"/>
      <c r="Q409" s="49">
        <v>9</v>
      </c>
      <c r="R409" s="48"/>
      <c r="S409" s="111"/>
      <c r="T409" s="50"/>
      <c r="U409" s="223"/>
      <c r="V409" s="214"/>
      <c r="W409" s="47" t="s">
        <v>9</v>
      </c>
      <c r="X409" s="48" t="s">
        <v>2</v>
      </c>
      <c r="Y409" s="241"/>
      <c r="Z409" s="13"/>
    </row>
    <row r="410" spans="1:26" ht="14.25" customHeight="1" x14ac:dyDescent="0.25">
      <c r="A410" s="188">
        <f t="shared" ref="A410" si="37">A401+1</f>
        <v>46</v>
      </c>
      <c r="B410" s="197"/>
      <c r="C410" s="197"/>
      <c r="D410" s="197"/>
      <c r="E410" s="197"/>
      <c r="F410" s="194"/>
      <c r="G410" s="197"/>
      <c r="H410" s="197"/>
      <c r="I410" s="197"/>
      <c r="J410" s="218" t="s">
        <v>10</v>
      </c>
      <c r="K410" s="221" t="s">
        <v>164</v>
      </c>
      <c r="L410" s="222"/>
      <c r="M410" s="43" t="s">
        <v>0</v>
      </c>
      <c r="N410" s="211" t="str">
        <f>IF(J410="Threat",IFERROR(VLOOKUP(M410&amp;MAX(VLOOKUP(M411,Definition!$C$28:$E$33,3,FALSE),VLOOKUP(M412,Definition!$D$28:$E$33,2,FALSE),VLOOKUP(M413,ADMIN!$G$2:$H$7,2,FALSE),VLOOKUP(M414,ADMIN!$G$2:$H$7,2,FALSE),VLOOKUP(M415,ADMIN!$G$2:$H$7,2,FALSE),VLOOKUP(M416,ADMIN!$G$2:$H$7,2,FALSE),VLOOKUP(M417,ADMIN!$G$2:$H$7,2,FALSE),VLOOKUP(M418,ADMIN!$G$2:$H$7,2,FALSE)),ADMIN!$A$1:$B$35,2,FALSE),"NIL"),IF(J410="Opportunity",IFERROR(VLOOKUP(M410&amp;MAX(VLOOKUP(M411,Definition!$C$28:$D$33,5,FALSE),VLOOKUP(M412,Definition!$D$28:$D$33,4,FALSE),VLOOKUP(M413,ADMIN!$G$2:$H$7,2,FALSE),VLOOKUP(M414,ADMIN!$G$2:$H$7,2,FALSE),VLOOKUP(M415,ADMIN!$G$2:$H$7,2,FALSE),VLOOKUP(M416,ADMIN!$G$2:$H$7,2,FALSE),VLOOKUP(M417,ADMIN!$G$2:$H$7,2,FALSE),VLOOKUP(M418,ADMIN!$G$2:$H$7,2,FALSE)),ADMIN!$A$1:$C$35,3,FALSE),"NIL"),"Nil"))</f>
        <v>NIL</v>
      </c>
      <c r="O410" s="191"/>
      <c r="P410" s="191"/>
      <c r="Q410" s="44">
        <v>1</v>
      </c>
      <c r="R410" s="45"/>
      <c r="S410" s="109"/>
      <c r="T410" s="46"/>
      <c r="U410" s="218" t="s">
        <v>11</v>
      </c>
      <c r="V410" s="237" t="s">
        <v>164</v>
      </c>
      <c r="W410" s="238"/>
      <c r="X410" s="43" t="s">
        <v>0</v>
      </c>
      <c r="Y410" s="239" t="str">
        <f>IF(U410="Threat",IFERROR(VLOOKUP(X410&amp;MAX(VLOOKUP(X411,Definition!$C$28:$E$33,3,FALSE),VLOOKUP(X412,Definition!$D$28:$E$33,2,FALSE),VLOOKUP(X413,ADMIN!$G$2:$H$7,2,FALSE),VLOOKUP(X414,ADMIN!$G$2:$H$7,2,FALSE),VLOOKUP(X415,ADMIN!$G$2:$H$7,2,FALSE),VLOOKUP(X416,ADMIN!$G$2:$H$7,2,FALSE),VLOOKUP(X417,ADMIN!$G$2:$H$7,2,FALSE),VLOOKUP(X418,ADMIN!$G$2:$H$7,2,FALSE)),$A$1:$B$1,2,FALSE),"NIL"),IF(U410="Opportunity",IFERROR(VLOOKUP(X410&amp;MAX(VLOOKUP(X411,ADMIN!$D$2:$H$7,5,FALSE),VLOOKUP(X412,ADMIN!$E$2:$H$7,4,FALSE),VLOOKUP(X413,ADMIN!$G$2:$H$7,2,FALSE),VLOOKUP(X414,ADMIN!$G$2:$H$7,2,FALSE),VLOOKUP(X415,ADMIN!$G$2:$H$7,2,FALSE),VLOOKUP(X416,ADMIN!$G$2:$H$7,2,FALSE),VLOOKUP(X417,ADMIN!$G$2:$H$7,2,FALSE),VLOOKUP(X418,ADMIN!$G$2:$H$7,2,FALSE)),$A$1:$C$1,3,FALSE),"NIL"),"Nil"))</f>
        <v>NIL</v>
      </c>
      <c r="Z410" s="13"/>
    </row>
    <row r="411" spans="1:26" ht="14.25" customHeight="1" x14ac:dyDescent="0.25">
      <c r="A411" s="189"/>
      <c r="B411" s="198"/>
      <c r="C411" s="198"/>
      <c r="D411" s="198"/>
      <c r="E411" s="198"/>
      <c r="F411" s="195"/>
      <c r="G411" s="198"/>
      <c r="H411" s="198"/>
      <c r="I411" s="198"/>
      <c r="J411" s="219"/>
      <c r="K411" s="209" t="s">
        <v>158</v>
      </c>
      <c r="L411" s="9" t="s">
        <v>1</v>
      </c>
      <c r="M411" s="7" t="s">
        <v>2</v>
      </c>
      <c r="N411" s="212"/>
      <c r="O411" s="192"/>
      <c r="P411" s="192"/>
      <c r="Q411" s="36">
        <v>2</v>
      </c>
      <c r="R411" s="7"/>
      <c r="S411" s="110"/>
      <c r="T411" s="8"/>
      <c r="U411" s="219"/>
      <c r="V411" s="209" t="s">
        <v>158</v>
      </c>
      <c r="W411" s="9" t="s">
        <v>1</v>
      </c>
      <c r="X411" s="7" t="s">
        <v>2</v>
      </c>
      <c r="Y411" s="240"/>
      <c r="Z411" s="13"/>
    </row>
    <row r="412" spans="1:26" ht="14.25" customHeight="1" x14ac:dyDescent="0.25">
      <c r="A412" s="189"/>
      <c r="B412" s="198"/>
      <c r="C412" s="198"/>
      <c r="D412" s="198"/>
      <c r="E412" s="198"/>
      <c r="F412" s="195"/>
      <c r="G412" s="198"/>
      <c r="H412" s="198"/>
      <c r="I412" s="198"/>
      <c r="J412" s="219"/>
      <c r="K412" s="209"/>
      <c r="L412" s="9" t="s">
        <v>3</v>
      </c>
      <c r="M412" s="7" t="s">
        <v>2</v>
      </c>
      <c r="N412" s="212"/>
      <c r="O412" s="192"/>
      <c r="P412" s="192"/>
      <c r="Q412" s="36">
        <v>3</v>
      </c>
      <c r="R412" s="7"/>
      <c r="S412" s="110"/>
      <c r="T412" s="8"/>
      <c r="U412" s="219"/>
      <c r="V412" s="209"/>
      <c r="W412" s="9" t="s">
        <v>3</v>
      </c>
      <c r="X412" s="7" t="s">
        <v>2</v>
      </c>
      <c r="Y412" s="240"/>
      <c r="Z412" s="13"/>
    </row>
    <row r="413" spans="1:26" ht="14.25" customHeight="1" x14ac:dyDescent="0.25">
      <c r="A413" s="189"/>
      <c r="B413" s="198"/>
      <c r="C413" s="198"/>
      <c r="D413" s="198"/>
      <c r="E413" s="198"/>
      <c r="F413" s="195"/>
      <c r="G413" s="198"/>
      <c r="H413" s="198"/>
      <c r="I413" s="198"/>
      <c r="J413" s="219"/>
      <c r="K413" s="209"/>
      <c r="L413" s="9" t="s">
        <v>4</v>
      </c>
      <c r="M413" s="7" t="s">
        <v>2</v>
      </c>
      <c r="N413" s="212"/>
      <c r="O413" s="192"/>
      <c r="P413" s="192"/>
      <c r="Q413" s="36">
        <v>4</v>
      </c>
      <c r="R413" s="7"/>
      <c r="S413" s="110"/>
      <c r="T413" s="8"/>
      <c r="U413" s="219"/>
      <c r="V413" s="209"/>
      <c r="W413" s="9" t="s">
        <v>4</v>
      </c>
      <c r="X413" s="7" t="s">
        <v>2</v>
      </c>
      <c r="Y413" s="240"/>
      <c r="Z413" s="13"/>
    </row>
    <row r="414" spans="1:26" ht="14.25" customHeight="1" x14ac:dyDescent="0.25">
      <c r="A414" s="189"/>
      <c r="B414" s="198"/>
      <c r="C414" s="198"/>
      <c r="D414" s="198"/>
      <c r="E414" s="198"/>
      <c r="F414" s="195"/>
      <c r="G414" s="198"/>
      <c r="H414" s="198"/>
      <c r="I414" s="198"/>
      <c r="J414" s="219"/>
      <c r="K414" s="209"/>
      <c r="L414" s="9" t="s">
        <v>5</v>
      </c>
      <c r="M414" s="7" t="s">
        <v>2</v>
      </c>
      <c r="N414" s="212"/>
      <c r="O414" s="192"/>
      <c r="P414" s="192"/>
      <c r="Q414" s="36">
        <v>5</v>
      </c>
      <c r="R414" s="7"/>
      <c r="S414" s="110"/>
      <c r="T414" s="8"/>
      <c r="U414" s="219"/>
      <c r="V414" s="209"/>
      <c r="W414" s="9" t="s">
        <v>5</v>
      </c>
      <c r="X414" s="7" t="s">
        <v>2</v>
      </c>
      <c r="Y414" s="240"/>
      <c r="Z414" s="13"/>
    </row>
    <row r="415" spans="1:26" ht="14.25" customHeight="1" x14ac:dyDescent="0.25">
      <c r="A415" s="189"/>
      <c r="B415" s="198"/>
      <c r="C415" s="198"/>
      <c r="D415" s="198"/>
      <c r="E415" s="198"/>
      <c r="F415" s="195"/>
      <c r="G415" s="198"/>
      <c r="H415" s="198"/>
      <c r="I415" s="198"/>
      <c r="J415" s="219"/>
      <c r="K415" s="209"/>
      <c r="L415" s="9" t="s">
        <v>6</v>
      </c>
      <c r="M415" s="7" t="s">
        <v>2</v>
      </c>
      <c r="N415" s="212"/>
      <c r="O415" s="192"/>
      <c r="P415" s="192"/>
      <c r="Q415" s="36">
        <v>6</v>
      </c>
      <c r="R415" s="7"/>
      <c r="S415" s="110"/>
      <c r="T415" s="8"/>
      <c r="U415" s="219"/>
      <c r="V415" s="209"/>
      <c r="W415" s="9" t="s">
        <v>6</v>
      </c>
      <c r="X415" s="7" t="s">
        <v>2</v>
      </c>
      <c r="Y415" s="240"/>
      <c r="Z415" s="13"/>
    </row>
    <row r="416" spans="1:26" ht="14.25" customHeight="1" x14ac:dyDescent="0.25">
      <c r="A416" s="189"/>
      <c r="B416" s="198"/>
      <c r="C416" s="198"/>
      <c r="D416" s="198"/>
      <c r="E416" s="198"/>
      <c r="F416" s="195"/>
      <c r="G416" s="198"/>
      <c r="H416" s="198"/>
      <c r="I416" s="198"/>
      <c r="J416" s="219"/>
      <c r="K416" s="209"/>
      <c r="L416" s="9" t="s">
        <v>7</v>
      </c>
      <c r="M416" s="7" t="s">
        <v>2</v>
      </c>
      <c r="N416" s="212"/>
      <c r="O416" s="192"/>
      <c r="P416" s="192"/>
      <c r="Q416" s="36">
        <v>7</v>
      </c>
      <c r="R416" s="7"/>
      <c r="S416" s="110"/>
      <c r="T416" s="8"/>
      <c r="U416" s="219"/>
      <c r="V416" s="209"/>
      <c r="W416" s="9" t="s">
        <v>7</v>
      </c>
      <c r="X416" s="7" t="s">
        <v>2</v>
      </c>
      <c r="Y416" s="240"/>
      <c r="Z416" s="13"/>
    </row>
    <row r="417" spans="1:26" ht="14.25" customHeight="1" x14ac:dyDescent="0.25">
      <c r="A417" s="189"/>
      <c r="B417" s="198"/>
      <c r="C417" s="198"/>
      <c r="D417" s="198"/>
      <c r="E417" s="198"/>
      <c r="F417" s="195"/>
      <c r="G417" s="198"/>
      <c r="H417" s="198"/>
      <c r="I417" s="198"/>
      <c r="J417" s="219"/>
      <c r="K417" s="209"/>
      <c r="L417" s="9" t="s">
        <v>8</v>
      </c>
      <c r="M417" s="7" t="s">
        <v>2</v>
      </c>
      <c r="N417" s="212"/>
      <c r="O417" s="192"/>
      <c r="P417" s="192"/>
      <c r="Q417" s="36">
        <v>8</v>
      </c>
      <c r="R417" s="7"/>
      <c r="S417" s="110"/>
      <c r="T417" s="8"/>
      <c r="U417" s="219"/>
      <c r="V417" s="209"/>
      <c r="W417" s="9" t="s">
        <v>8</v>
      </c>
      <c r="X417" s="7" t="s">
        <v>2</v>
      </c>
      <c r="Y417" s="240"/>
      <c r="Z417" s="13"/>
    </row>
    <row r="418" spans="1:26" ht="15" customHeight="1" thickBot="1" x14ac:dyDescent="0.3">
      <c r="A418" s="190"/>
      <c r="B418" s="199"/>
      <c r="C418" s="199"/>
      <c r="D418" s="199"/>
      <c r="E418" s="199"/>
      <c r="F418" s="196"/>
      <c r="G418" s="199"/>
      <c r="H418" s="199"/>
      <c r="I418" s="199"/>
      <c r="J418" s="223"/>
      <c r="K418" s="214"/>
      <c r="L418" s="47" t="s">
        <v>9</v>
      </c>
      <c r="M418" s="48" t="s">
        <v>2</v>
      </c>
      <c r="N418" s="213"/>
      <c r="O418" s="193"/>
      <c r="P418" s="193"/>
      <c r="Q418" s="49">
        <v>9</v>
      </c>
      <c r="R418" s="48"/>
      <c r="S418" s="111"/>
      <c r="T418" s="50"/>
      <c r="U418" s="223"/>
      <c r="V418" s="214"/>
      <c r="W418" s="47" t="s">
        <v>9</v>
      </c>
      <c r="X418" s="48" t="s">
        <v>2</v>
      </c>
      <c r="Y418" s="241"/>
      <c r="Z418" s="13"/>
    </row>
    <row r="419" spans="1:26" ht="14.25" customHeight="1" x14ac:dyDescent="0.25">
      <c r="A419" s="188">
        <f t="shared" ref="A419" si="38">A410+1</f>
        <v>47</v>
      </c>
      <c r="B419" s="197"/>
      <c r="C419" s="197"/>
      <c r="D419" s="197"/>
      <c r="E419" s="197"/>
      <c r="F419" s="194"/>
      <c r="G419" s="197"/>
      <c r="H419" s="197"/>
      <c r="I419" s="197"/>
      <c r="J419" s="218" t="s">
        <v>10</v>
      </c>
      <c r="K419" s="221" t="s">
        <v>164</v>
      </c>
      <c r="L419" s="222"/>
      <c r="M419" s="43" t="s">
        <v>0</v>
      </c>
      <c r="N419" s="211" t="str">
        <f>IF(J419="Threat",IFERROR(VLOOKUP(M419&amp;MAX(VLOOKUP(M420,Definition!$C$28:$E$33,3,FALSE),VLOOKUP(M421,Definition!$D$28:$E$33,2,FALSE),VLOOKUP(M422,ADMIN!$G$2:$H$7,2,FALSE),VLOOKUP(M423,ADMIN!$G$2:$H$7,2,FALSE),VLOOKUP(M424,ADMIN!$G$2:$H$7,2,FALSE),VLOOKUP(M425,ADMIN!$G$2:$H$7,2,FALSE),VLOOKUP(M426,ADMIN!$G$2:$H$7,2,FALSE),VLOOKUP(M427,ADMIN!$G$2:$H$7,2,FALSE)),ADMIN!$A$1:$B$35,2,FALSE),"NIL"),IF(J419="Opportunity",IFERROR(VLOOKUP(M419&amp;MAX(VLOOKUP(M420,Definition!$C$28:$D$33,5,FALSE),VLOOKUP(M421,Definition!$D$28:$D$33,4,FALSE),VLOOKUP(M422,ADMIN!$G$2:$H$7,2,FALSE),VLOOKUP(M423,ADMIN!$G$2:$H$7,2,FALSE),VLOOKUP(M424,ADMIN!$G$2:$H$7,2,FALSE),VLOOKUP(M425,ADMIN!$G$2:$H$7,2,FALSE),VLOOKUP(M426,ADMIN!$G$2:$H$7,2,FALSE),VLOOKUP(M427,ADMIN!$G$2:$H$7,2,FALSE)),ADMIN!$A$1:$C$35,3,FALSE),"NIL"),"Nil"))</f>
        <v>NIL</v>
      </c>
      <c r="O419" s="191"/>
      <c r="P419" s="191"/>
      <c r="Q419" s="44">
        <v>1</v>
      </c>
      <c r="R419" s="45"/>
      <c r="S419" s="109"/>
      <c r="T419" s="46"/>
      <c r="U419" s="218" t="s">
        <v>11</v>
      </c>
      <c r="V419" s="237" t="s">
        <v>164</v>
      </c>
      <c r="W419" s="238"/>
      <c r="X419" s="43" t="s">
        <v>0</v>
      </c>
      <c r="Y419" s="239" t="str">
        <f>IF(U419="Threat",IFERROR(VLOOKUP(X419&amp;MAX(VLOOKUP(X420,Definition!$C$28:$E$33,3,FALSE),VLOOKUP(X421,Definition!$D$28:$E$33,2,FALSE),VLOOKUP(X422,ADMIN!$G$2:$H$7,2,FALSE),VLOOKUP(X423,ADMIN!$G$2:$H$7,2,FALSE),VLOOKUP(X424,ADMIN!$G$2:$H$7,2,FALSE),VLOOKUP(X425,ADMIN!$G$2:$H$7,2,FALSE),VLOOKUP(X426,ADMIN!$G$2:$H$7,2,FALSE),VLOOKUP(X427,ADMIN!$G$2:$H$7,2,FALSE)),$A$1:$B$1,2,FALSE),"NIL"),IF(U419="Opportunity",IFERROR(VLOOKUP(X419&amp;MAX(VLOOKUP(X420,ADMIN!$D$2:$H$7,5,FALSE),VLOOKUP(X421,ADMIN!$E$2:$H$7,4,FALSE),VLOOKUP(X422,ADMIN!$G$2:$H$7,2,FALSE),VLOOKUP(X423,ADMIN!$G$2:$H$7,2,FALSE),VLOOKUP(X424,ADMIN!$G$2:$H$7,2,FALSE),VLOOKUP(X425,ADMIN!$G$2:$H$7,2,FALSE),VLOOKUP(X426,ADMIN!$G$2:$H$7,2,FALSE),VLOOKUP(X427,ADMIN!$G$2:$H$7,2,FALSE)),$A$1:$C$1,3,FALSE),"NIL"),"Nil"))</f>
        <v>NIL</v>
      </c>
      <c r="Z419" s="13"/>
    </row>
    <row r="420" spans="1:26" ht="14.25" customHeight="1" x14ac:dyDescent="0.25">
      <c r="A420" s="189"/>
      <c r="B420" s="198"/>
      <c r="C420" s="198"/>
      <c r="D420" s="198"/>
      <c r="E420" s="198"/>
      <c r="F420" s="195"/>
      <c r="G420" s="198"/>
      <c r="H420" s="198"/>
      <c r="I420" s="198"/>
      <c r="J420" s="219"/>
      <c r="K420" s="209" t="s">
        <v>158</v>
      </c>
      <c r="L420" s="9" t="s">
        <v>1</v>
      </c>
      <c r="M420" s="7" t="s">
        <v>2</v>
      </c>
      <c r="N420" s="212"/>
      <c r="O420" s="192"/>
      <c r="P420" s="192"/>
      <c r="Q420" s="36">
        <v>2</v>
      </c>
      <c r="R420" s="7"/>
      <c r="S420" s="110"/>
      <c r="T420" s="8"/>
      <c r="U420" s="219"/>
      <c r="V420" s="209" t="s">
        <v>158</v>
      </c>
      <c r="W420" s="9" t="s">
        <v>1</v>
      </c>
      <c r="X420" s="7" t="s">
        <v>2</v>
      </c>
      <c r="Y420" s="240"/>
      <c r="Z420" s="13"/>
    </row>
    <row r="421" spans="1:26" ht="14.25" customHeight="1" x14ac:dyDescent="0.25">
      <c r="A421" s="189"/>
      <c r="B421" s="198"/>
      <c r="C421" s="198"/>
      <c r="D421" s="198"/>
      <c r="E421" s="198"/>
      <c r="F421" s="195"/>
      <c r="G421" s="198"/>
      <c r="H421" s="198"/>
      <c r="I421" s="198"/>
      <c r="J421" s="219"/>
      <c r="K421" s="209"/>
      <c r="L421" s="9" t="s">
        <v>3</v>
      </c>
      <c r="M421" s="7" t="s">
        <v>2</v>
      </c>
      <c r="N421" s="212"/>
      <c r="O421" s="192"/>
      <c r="P421" s="192"/>
      <c r="Q421" s="36">
        <v>3</v>
      </c>
      <c r="R421" s="7"/>
      <c r="S421" s="110"/>
      <c r="T421" s="8"/>
      <c r="U421" s="219"/>
      <c r="V421" s="209"/>
      <c r="W421" s="9" t="s">
        <v>3</v>
      </c>
      <c r="X421" s="7" t="s">
        <v>2</v>
      </c>
      <c r="Y421" s="240"/>
      <c r="Z421" s="13"/>
    </row>
    <row r="422" spans="1:26" ht="14.25" customHeight="1" x14ac:dyDescent="0.25">
      <c r="A422" s="189"/>
      <c r="B422" s="198"/>
      <c r="C422" s="198"/>
      <c r="D422" s="198"/>
      <c r="E422" s="198"/>
      <c r="F422" s="195"/>
      <c r="G422" s="198"/>
      <c r="H422" s="198"/>
      <c r="I422" s="198"/>
      <c r="J422" s="219"/>
      <c r="K422" s="209"/>
      <c r="L422" s="9" t="s">
        <v>4</v>
      </c>
      <c r="M422" s="7" t="s">
        <v>2</v>
      </c>
      <c r="N422" s="212"/>
      <c r="O422" s="192"/>
      <c r="P422" s="192"/>
      <c r="Q422" s="36">
        <v>4</v>
      </c>
      <c r="R422" s="7"/>
      <c r="S422" s="110"/>
      <c r="T422" s="8"/>
      <c r="U422" s="219"/>
      <c r="V422" s="209"/>
      <c r="W422" s="9" t="s">
        <v>4</v>
      </c>
      <c r="X422" s="7" t="s">
        <v>2</v>
      </c>
      <c r="Y422" s="240"/>
      <c r="Z422" s="13"/>
    </row>
    <row r="423" spans="1:26" ht="14.25" customHeight="1" x14ac:dyDescent="0.25">
      <c r="A423" s="189"/>
      <c r="B423" s="198"/>
      <c r="C423" s="198"/>
      <c r="D423" s="198"/>
      <c r="E423" s="198"/>
      <c r="F423" s="195"/>
      <c r="G423" s="198"/>
      <c r="H423" s="198"/>
      <c r="I423" s="198"/>
      <c r="J423" s="219"/>
      <c r="K423" s="209"/>
      <c r="L423" s="9" t="s">
        <v>5</v>
      </c>
      <c r="M423" s="7" t="s">
        <v>2</v>
      </c>
      <c r="N423" s="212"/>
      <c r="O423" s="192"/>
      <c r="P423" s="192"/>
      <c r="Q423" s="36">
        <v>5</v>
      </c>
      <c r="R423" s="7"/>
      <c r="S423" s="110"/>
      <c r="T423" s="8"/>
      <c r="U423" s="219"/>
      <c r="V423" s="209"/>
      <c r="W423" s="9" t="s">
        <v>5</v>
      </c>
      <c r="X423" s="7" t="s">
        <v>2</v>
      </c>
      <c r="Y423" s="240"/>
      <c r="Z423" s="13"/>
    </row>
    <row r="424" spans="1:26" ht="14.25" customHeight="1" x14ac:dyDescent="0.25">
      <c r="A424" s="189"/>
      <c r="B424" s="198"/>
      <c r="C424" s="198"/>
      <c r="D424" s="198"/>
      <c r="E424" s="198"/>
      <c r="F424" s="195"/>
      <c r="G424" s="198"/>
      <c r="H424" s="198"/>
      <c r="I424" s="198"/>
      <c r="J424" s="219"/>
      <c r="K424" s="209"/>
      <c r="L424" s="9" t="s">
        <v>6</v>
      </c>
      <c r="M424" s="7" t="s">
        <v>2</v>
      </c>
      <c r="N424" s="212"/>
      <c r="O424" s="192"/>
      <c r="P424" s="192"/>
      <c r="Q424" s="36">
        <v>6</v>
      </c>
      <c r="R424" s="7"/>
      <c r="S424" s="110"/>
      <c r="T424" s="8"/>
      <c r="U424" s="219"/>
      <c r="V424" s="209"/>
      <c r="W424" s="9" t="s">
        <v>6</v>
      </c>
      <c r="X424" s="7" t="s">
        <v>2</v>
      </c>
      <c r="Y424" s="240"/>
      <c r="Z424" s="13"/>
    </row>
    <row r="425" spans="1:26" ht="14.25" customHeight="1" x14ac:dyDescent="0.25">
      <c r="A425" s="189"/>
      <c r="B425" s="198"/>
      <c r="C425" s="198"/>
      <c r="D425" s="198"/>
      <c r="E425" s="198"/>
      <c r="F425" s="195"/>
      <c r="G425" s="198"/>
      <c r="H425" s="198"/>
      <c r="I425" s="198"/>
      <c r="J425" s="219"/>
      <c r="K425" s="209"/>
      <c r="L425" s="9" t="s">
        <v>7</v>
      </c>
      <c r="M425" s="7" t="s">
        <v>2</v>
      </c>
      <c r="N425" s="212"/>
      <c r="O425" s="192"/>
      <c r="P425" s="192"/>
      <c r="Q425" s="36">
        <v>7</v>
      </c>
      <c r="R425" s="7"/>
      <c r="S425" s="110"/>
      <c r="T425" s="8"/>
      <c r="U425" s="219"/>
      <c r="V425" s="209"/>
      <c r="W425" s="9" t="s">
        <v>7</v>
      </c>
      <c r="X425" s="7" t="s">
        <v>2</v>
      </c>
      <c r="Y425" s="240"/>
      <c r="Z425" s="13"/>
    </row>
    <row r="426" spans="1:26" ht="14.25" customHeight="1" x14ac:dyDescent="0.25">
      <c r="A426" s="189"/>
      <c r="B426" s="198"/>
      <c r="C426" s="198"/>
      <c r="D426" s="198"/>
      <c r="E426" s="198"/>
      <c r="F426" s="195"/>
      <c r="G426" s="198"/>
      <c r="H426" s="198"/>
      <c r="I426" s="198"/>
      <c r="J426" s="219"/>
      <c r="K426" s="209"/>
      <c r="L426" s="9" t="s">
        <v>8</v>
      </c>
      <c r="M426" s="7" t="s">
        <v>2</v>
      </c>
      <c r="N426" s="212"/>
      <c r="O426" s="192"/>
      <c r="P426" s="192"/>
      <c r="Q426" s="36">
        <v>8</v>
      </c>
      <c r="R426" s="7"/>
      <c r="S426" s="110"/>
      <c r="T426" s="8"/>
      <c r="U426" s="219"/>
      <c r="V426" s="209"/>
      <c r="W426" s="9" t="s">
        <v>8</v>
      </c>
      <c r="X426" s="7" t="s">
        <v>2</v>
      </c>
      <c r="Y426" s="240"/>
      <c r="Z426" s="13"/>
    </row>
    <row r="427" spans="1:26" ht="15" customHeight="1" thickBot="1" x14ac:dyDescent="0.3">
      <c r="A427" s="190"/>
      <c r="B427" s="199"/>
      <c r="C427" s="199"/>
      <c r="D427" s="199"/>
      <c r="E427" s="199"/>
      <c r="F427" s="196"/>
      <c r="G427" s="199"/>
      <c r="H427" s="199"/>
      <c r="I427" s="199"/>
      <c r="J427" s="223"/>
      <c r="K427" s="214"/>
      <c r="L427" s="47" t="s">
        <v>9</v>
      </c>
      <c r="M427" s="48" t="s">
        <v>2</v>
      </c>
      <c r="N427" s="213"/>
      <c r="O427" s="193"/>
      <c r="P427" s="193"/>
      <c r="Q427" s="49">
        <v>9</v>
      </c>
      <c r="R427" s="48"/>
      <c r="S427" s="111"/>
      <c r="T427" s="50"/>
      <c r="U427" s="223"/>
      <c r="V427" s="214"/>
      <c r="W427" s="47" t="s">
        <v>9</v>
      </c>
      <c r="X427" s="48" t="s">
        <v>2</v>
      </c>
      <c r="Y427" s="241"/>
      <c r="Z427" s="13"/>
    </row>
    <row r="428" spans="1:26" ht="14.25" customHeight="1" x14ac:dyDescent="0.25">
      <c r="A428" s="188">
        <f t="shared" ref="A428" si="39">A419+1</f>
        <v>48</v>
      </c>
      <c r="B428" s="197"/>
      <c r="C428" s="197"/>
      <c r="D428" s="197"/>
      <c r="E428" s="197"/>
      <c r="F428" s="194"/>
      <c r="G428" s="197"/>
      <c r="H428" s="197"/>
      <c r="I428" s="197"/>
      <c r="J428" s="218" t="s">
        <v>10</v>
      </c>
      <c r="K428" s="221" t="s">
        <v>164</v>
      </c>
      <c r="L428" s="222"/>
      <c r="M428" s="43" t="s">
        <v>0</v>
      </c>
      <c r="N428" s="211" t="str">
        <f>IF(J428="Threat",IFERROR(VLOOKUP(M428&amp;MAX(VLOOKUP(M429,Definition!$C$28:$E$33,3,FALSE),VLOOKUP(M430,Definition!$D$28:$E$33,2,FALSE),VLOOKUP(M431,ADMIN!$G$2:$H$7,2,FALSE),VLOOKUP(M432,ADMIN!$G$2:$H$7,2,FALSE),VLOOKUP(M433,ADMIN!$G$2:$H$7,2,FALSE),VLOOKUP(M434,ADMIN!$G$2:$H$7,2,FALSE),VLOOKUP(M435,ADMIN!$G$2:$H$7,2,FALSE),VLOOKUP(M436,ADMIN!$G$2:$H$7,2,FALSE)),ADMIN!$A$1:$B$35,2,FALSE),"NIL"),IF(J428="Opportunity",IFERROR(VLOOKUP(M428&amp;MAX(VLOOKUP(M429,Definition!$C$28:$D$33,5,FALSE),VLOOKUP(M430,Definition!$D$28:$D$33,4,FALSE),VLOOKUP(M431,ADMIN!$G$2:$H$7,2,FALSE),VLOOKUP(M432,ADMIN!$G$2:$H$7,2,FALSE),VLOOKUP(M433,ADMIN!$G$2:$H$7,2,FALSE),VLOOKUP(M434,ADMIN!$G$2:$H$7,2,FALSE),VLOOKUP(M435,ADMIN!$G$2:$H$7,2,FALSE),VLOOKUP(M436,ADMIN!$G$2:$H$7,2,FALSE)),ADMIN!$A$1:$C$35,3,FALSE),"NIL"),"Nil"))</f>
        <v>NIL</v>
      </c>
      <c r="O428" s="191"/>
      <c r="P428" s="191"/>
      <c r="Q428" s="44">
        <v>1</v>
      </c>
      <c r="R428" s="45"/>
      <c r="S428" s="109"/>
      <c r="T428" s="46"/>
      <c r="U428" s="218" t="s">
        <v>11</v>
      </c>
      <c r="V428" s="237" t="s">
        <v>164</v>
      </c>
      <c r="W428" s="238"/>
      <c r="X428" s="43" t="s">
        <v>0</v>
      </c>
      <c r="Y428" s="239" t="str">
        <f>IF(U428="Threat",IFERROR(VLOOKUP(X428&amp;MAX(VLOOKUP(X429,Definition!$C$28:$E$33,3,FALSE),VLOOKUP(X430,Definition!$D$28:$E$33,2,FALSE),VLOOKUP(X431,ADMIN!$G$2:$H$7,2,FALSE),VLOOKUP(X432,ADMIN!$G$2:$H$7,2,FALSE),VLOOKUP(X433,ADMIN!$G$2:$H$7,2,FALSE),VLOOKUP(X434,ADMIN!$G$2:$H$7,2,FALSE),VLOOKUP(X435,ADMIN!$G$2:$H$7,2,FALSE),VLOOKUP(X436,ADMIN!$G$2:$H$7,2,FALSE)),$A$1:$B$1,2,FALSE),"NIL"),IF(U428="Opportunity",IFERROR(VLOOKUP(X428&amp;MAX(VLOOKUP(X429,ADMIN!$D$2:$H$7,5,FALSE),VLOOKUP(X430,ADMIN!$E$2:$H$7,4,FALSE),VLOOKUP(X431,ADMIN!$G$2:$H$7,2,FALSE),VLOOKUP(X432,ADMIN!$G$2:$H$7,2,FALSE),VLOOKUP(X433,ADMIN!$G$2:$H$7,2,FALSE),VLOOKUP(X434,ADMIN!$G$2:$H$7,2,FALSE),VLOOKUP(X435,ADMIN!$G$2:$H$7,2,FALSE),VLOOKUP(X436,ADMIN!$G$2:$H$7,2,FALSE)),$A$1:$C$1,3,FALSE),"NIL"),"Nil"))</f>
        <v>NIL</v>
      </c>
      <c r="Z428" s="13"/>
    </row>
    <row r="429" spans="1:26" ht="14.25" customHeight="1" x14ac:dyDescent="0.25">
      <c r="A429" s="189"/>
      <c r="B429" s="198"/>
      <c r="C429" s="198"/>
      <c r="D429" s="198"/>
      <c r="E429" s="198"/>
      <c r="F429" s="195"/>
      <c r="G429" s="198"/>
      <c r="H429" s="198"/>
      <c r="I429" s="198"/>
      <c r="J429" s="219"/>
      <c r="K429" s="209" t="s">
        <v>158</v>
      </c>
      <c r="L429" s="9" t="s">
        <v>1</v>
      </c>
      <c r="M429" s="7" t="s">
        <v>2</v>
      </c>
      <c r="N429" s="212"/>
      <c r="O429" s="192"/>
      <c r="P429" s="192"/>
      <c r="Q429" s="36">
        <v>2</v>
      </c>
      <c r="R429" s="7"/>
      <c r="S429" s="110"/>
      <c r="T429" s="8"/>
      <c r="U429" s="219"/>
      <c r="V429" s="209" t="s">
        <v>158</v>
      </c>
      <c r="W429" s="9" t="s">
        <v>1</v>
      </c>
      <c r="X429" s="7" t="s">
        <v>2</v>
      </c>
      <c r="Y429" s="240"/>
      <c r="Z429" s="13"/>
    </row>
    <row r="430" spans="1:26" ht="14.25" customHeight="1" x14ac:dyDescent="0.25">
      <c r="A430" s="189"/>
      <c r="B430" s="198"/>
      <c r="C430" s="198"/>
      <c r="D430" s="198"/>
      <c r="E430" s="198"/>
      <c r="F430" s="195"/>
      <c r="G430" s="198"/>
      <c r="H430" s="198"/>
      <c r="I430" s="198"/>
      <c r="J430" s="219"/>
      <c r="K430" s="209"/>
      <c r="L430" s="9" t="s">
        <v>3</v>
      </c>
      <c r="M430" s="7" t="s">
        <v>2</v>
      </c>
      <c r="N430" s="212"/>
      <c r="O430" s="192"/>
      <c r="P430" s="192"/>
      <c r="Q430" s="36">
        <v>3</v>
      </c>
      <c r="R430" s="7"/>
      <c r="S430" s="110"/>
      <c r="T430" s="8"/>
      <c r="U430" s="219"/>
      <c r="V430" s="209"/>
      <c r="W430" s="9" t="s">
        <v>3</v>
      </c>
      <c r="X430" s="7" t="s">
        <v>2</v>
      </c>
      <c r="Y430" s="240"/>
      <c r="Z430" s="13"/>
    </row>
    <row r="431" spans="1:26" ht="14.25" customHeight="1" x14ac:dyDescent="0.25">
      <c r="A431" s="189"/>
      <c r="B431" s="198"/>
      <c r="C431" s="198"/>
      <c r="D431" s="198"/>
      <c r="E431" s="198"/>
      <c r="F431" s="195"/>
      <c r="G431" s="198"/>
      <c r="H431" s="198"/>
      <c r="I431" s="198"/>
      <c r="J431" s="219"/>
      <c r="K431" s="209"/>
      <c r="L431" s="9" t="s">
        <v>4</v>
      </c>
      <c r="M431" s="7" t="s">
        <v>2</v>
      </c>
      <c r="N431" s="212"/>
      <c r="O431" s="192"/>
      <c r="P431" s="192"/>
      <c r="Q431" s="36">
        <v>4</v>
      </c>
      <c r="R431" s="7"/>
      <c r="S431" s="110"/>
      <c r="T431" s="8"/>
      <c r="U431" s="219"/>
      <c r="V431" s="209"/>
      <c r="W431" s="9" t="s">
        <v>4</v>
      </c>
      <c r="X431" s="7" t="s">
        <v>2</v>
      </c>
      <c r="Y431" s="240"/>
      <c r="Z431" s="13"/>
    </row>
    <row r="432" spans="1:26" ht="14.25" customHeight="1" x14ac:dyDescent="0.25">
      <c r="A432" s="189"/>
      <c r="B432" s="198"/>
      <c r="C432" s="198"/>
      <c r="D432" s="198"/>
      <c r="E432" s="198"/>
      <c r="F432" s="195"/>
      <c r="G432" s="198"/>
      <c r="H432" s="198"/>
      <c r="I432" s="198"/>
      <c r="J432" s="219"/>
      <c r="K432" s="209"/>
      <c r="L432" s="9" t="s">
        <v>5</v>
      </c>
      <c r="M432" s="7" t="s">
        <v>2</v>
      </c>
      <c r="N432" s="212"/>
      <c r="O432" s="192"/>
      <c r="P432" s="192"/>
      <c r="Q432" s="36">
        <v>5</v>
      </c>
      <c r="R432" s="7"/>
      <c r="S432" s="110"/>
      <c r="T432" s="8"/>
      <c r="U432" s="219"/>
      <c r="V432" s="209"/>
      <c r="W432" s="9" t="s">
        <v>5</v>
      </c>
      <c r="X432" s="7" t="s">
        <v>2</v>
      </c>
      <c r="Y432" s="240"/>
      <c r="Z432" s="13"/>
    </row>
    <row r="433" spans="1:26" ht="14.25" customHeight="1" x14ac:dyDescent="0.25">
      <c r="A433" s="189"/>
      <c r="B433" s="198"/>
      <c r="C433" s="198"/>
      <c r="D433" s="198"/>
      <c r="E433" s="198"/>
      <c r="F433" s="195"/>
      <c r="G433" s="198"/>
      <c r="H433" s="198"/>
      <c r="I433" s="198"/>
      <c r="J433" s="219"/>
      <c r="K433" s="209"/>
      <c r="L433" s="9" t="s">
        <v>6</v>
      </c>
      <c r="M433" s="7" t="s">
        <v>2</v>
      </c>
      <c r="N433" s="212"/>
      <c r="O433" s="192"/>
      <c r="P433" s="192"/>
      <c r="Q433" s="36">
        <v>6</v>
      </c>
      <c r="R433" s="7"/>
      <c r="S433" s="110"/>
      <c r="T433" s="8"/>
      <c r="U433" s="219"/>
      <c r="V433" s="209"/>
      <c r="W433" s="9" t="s">
        <v>6</v>
      </c>
      <c r="X433" s="7" t="s">
        <v>2</v>
      </c>
      <c r="Y433" s="240"/>
      <c r="Z433" s="13"/>
    </row>
    <row r="434" spans="1:26" ht="14.25" customHeight="1" x14ac:dyDescent="0.25">
      <c r="A434" s="189"/>
      <c r="B434" s="198"/>
      <c r="C434" s="198"/>
      <c r="D434" s="198"/>
      <c r="E434" s="198"/>
      <c r="F434" s="195"/>
      <c r="G434" s="198"/>
      <c r="H434" s="198"/>
      <c r="I434" s="198"/>
      <c r="J434" s="219"/>
      <c r="K434" s="209"/>
      <c r="L434" s="9" t="s">
        <v>7</v>
      </c>
      <c r="M434" s="7" t="s">
        <v>2</v>
      </c>
      <c r="N434" s="212"/>
      <c r="O434" s="192"/>
      <c r="P434" s="192"/>
      <c r="Q434" s="36">
        <v>7</v>
      </c>
      <c r="R434" s="7"/>
      <c r="S434" s="110"/>
      <c r="T434" s="8"/>
      <c r="U434" s="219"/>
      <c r="V434" s="209"/>
      <c r="W434" s="9" t="s">
        <v>7</v>
      </c>
      <c r="X434" s="7" t="s">
        <v>2</v>
      </c>
      <c r="Y434" s="240"/>
      <c r="Z434" s="13"/>
    </row>
    <row r="435" spans="1:26" ht="14.25" customHeight="1" x14ac:dyDescent="0.25">
      <c r="A435" s="189"/>
      <c r="B435" s="198"/>
      <c r="C435" s="198"/>
      <c r="D435" s="198"/>
      <c r="E435" s="198"/>
      <c r="F435" s="195"/>
      <c r="G435" s="198"/>
      <c r="H435" s="198"/>
      <c r="I435" s="198"/>
      <c r="J435" s="219"/>
      <c r="K435" s="209"/>
      <c r="L435" s="9" t="s">
        <v>8</v>
      </c>
      <c r="M435" s="7" t="s">
        <v>2</v>
      </c>
      <c r="N435" s="212"/>
      <c r="O435" s="192"/>
      <c r="P435" s="192"/>
      <c r="Q435" s="36">
        <v>8</v>
      </c>
      <c r="R435" s="7"/>
      <c r="S435" s="110"/>
      <c r="T435" s="8"/>
      <c r="U435" s="219"/>
      <c r="V435" s="209"/>
      <c r="W435" s="9" t="s">
        <v>8</v>
      </c>
      <c r="X435" s="7" t="s">
        <v>2</v>
      </c>
      <c r="Y435" s="240"/>
      <c r="Z435" s="13"/>
    </row>
    <row r="436" spans="1:26" ht="15" customHeight="1" thickBot="1" x14ac:dyDescent="0.3">
      <c r="A436" s="190"/>
      <c r="B436" s="199"/>
      <c r="C436" s="199"/>
      <c r="D436" s="199"/>
      <c r="E436" s="199"/>
      <c r="F436" s="196"/>
      <c r="G436" s="199"/>
      <c r="H436" s="199"/>
      <c r="I436" s="199"/>
      <c r="J436" s="223"/>
      <c r="K436" s="214"/>
      <c r="L436" s="47" t="s">
        <v>9</v>
      </c>
      <c r="M436" s="48" t="s">
        <v>2</v>
      </c>
      <c r="N436" s="213"/>
      <c r="O436" s="193"/>
      <c r="P436" s="193"/>
      <c r="Q436" s="49">
        <v>9</v>
      </c>
      <c r="R436" s="48"/>
      <c r="S436" s="111"/>
      <c r="T436" s="50"/>
      <c r="U436" s="223"/>
      <c r="V436" s="214"/>
      <c r="W436" s="47" t="s">
        <v>9</v>
      </c>
      <c r="X436" s="48" t="s">
        <v>2</v>
      </c>
      <c r="Y436" s="241"/>
      <c r="Z436" s="13"/>
    </row>
    <row r="437" spans="1:26" ht="14.25" customHeight="1" x14ac:dyDescent="0.25">
      <c r="A437" s="188">
        <f t="shared" ref="A437" si="40">A428+1</f>
        <v>49</v>
      </c>
      <c r="B437" s="197"/>
      <c r="C437" s="197"/>
      <c r="D437" s="197"/>
      <c r="E437" s="197"/>
      <c r="F437" s="194"/>
      <c r="G437" s="197"/>
      <c r="H437" s="197"/>
      <c r="I437" s="197"/>
      <c r="J437" s="218" t="s">
        <v>10</v>
      </c>
      <c r="K437" s="221" t="s">
        <v>164</v>
      </c>
      <c r="L437" s="222"/>
      <c r="M437" s="43" t="s">
        <v>0</v>
      </c>
      <c r="N437" s="211" t="str">
        <f>IF(J437="Threat",IFERROR(VLOOKUP(M437&amp;MAX(VLOOKUP(M438,Definition!$C$28:$E$33,3,FALSE),VLOOKUP(M439,Definition!$D$28:$E$33,2,FALSE),VLOOKUP(M440,ADMIN!$G$2:$H$7,2,FALSE),VLOOKUP(M441,ADMIN!$G$2:$H$7,2,FALSE),VLOOKUP(M442,ADMIN!$G$2:$H$7,2,FALSE),VLOOKUP(M443,ADMIN!$G$2:$H$7,2,FALSE),VLOOKUP(M444,ADMIN!$G$2:$H$7,2,FALSE),VLOOKUP(M445,ADMIN!$G$2:$H$7,2,FALSE)),ADMIN!$A$1:$B$35,2,FALSE),"NIL"),IF(J437="Opportunity",IFERROR(VLOOKUP(M437&amp;MAX(VLOOKUP(M438,Definition!$C$28:$D$33,5,FALSE),VLOOKUP(M439,Definition!$D$28:$D$33,4,FALSE),VLOOKUP(M440,ADMIN!$G$2:$H$7,2,FALSE),VLOOKUP(M441,ADMIN!$G$2:$H$7,2,FALSE),VLOOKUP(M442,ADMIN!$G$2:$H$7,2,FALSE),VLOOKUP(M443,ADMIN!$G$2:$H$7,2,FALSE),VLOOKUP(M444,ADMIN!$G$2:$H$7,2,FALSE),VLOOKUP(M445,ADMIN!$G$2:$H$7,2,FALSE)),ADMIN!$A$1:$C$35,3,FALSE),"NIL"),"Nil"))</f>
        <v>NIL</v>
      </c>
      <c r="O437" s="191"/>
      <c r="P437" s="191"/>
      <c r="Q437" s="44">
        <v>1</v>
      </c>
      <c r="R437" s="45"/>
      <c r="S437" s="109"/>
      <c r="T437" s="46"/>
      <c r="U437" s="218" t="s">
        <v>11</v>
      </c>
      <c r="V437" s="237" t="s">
        <v>164</v>
      </c>
      <c r="W437" s="238"/>
      <c r="X437" s="43" t="s">
        <v>0</v>
      </c>
      <c r="Y437" s="239" t="str">
        <f>IF(U437="Threat",IFERROR(VLOOKUP(X437&amp;MAX(VLOOKUP(X438,Definition!$C$28:$E$33,3,FALSE),VLOOKUP(X439,Definition!$D$28:$E$33,2,FALSE),VLOOKUP(X440,ADMIN!$G$2:$H$7,2,FALSE),VLOOKUP(X441,ADMIN!$G$2:$H$7,2,FALSE),VLOOKUP(X442,ADMIN!$G$2:$H$7,2,FALSE),VLOOKUP(X443,ADMIN!$G$2:$H$7,2,FALSE),VLOOKUP(X444,ADMIN!$G$2:$H$7,2,FALSE),VLOOKUP(X445,ADMIN!$G$2:$H$7,2,FALSE)),$A$1:$B$1,2,FALSE),"NIL"),IF(U437="Opportunity",IFERROR(VLOOKUP(X437&amp;MAX(VLOOKUP(X438,ADMIN!$D$2:$H$7,5,FALSE),VLOOKUP(X439,ADMIN!$E$2:$H$7,4,FALSE),VLOOKUP(X440,ADMIN!$G$2:$H$7,2,FALSE),VLOOKUP(X441,ADMIN!$G$2:$H$7,2,FALSE),VLOOKUP(X442,ADMIN!$G$2:$H$7,2,FALSE),VLOOKUP(X443,ADMIN!$G$2:$H$7,2,FALSE),VLOOKUP(X444,ADMIN!$G$2:$H$7,2,FALSE),VLOOKUP(X445,ADMIN!$G$2:$H$7,2,FALSE)),$A$1:$C$1,3,FALSE),"NIL"),"Nil"))</f>
        <v>NIL</v>
      </c>
      <c r="Z437" s="13"/>
    </row>
    <row r="438" spans="1:26" ht="14.25" customHeight="1" x14ac:dyDescent="0.25">
      <c r="A438" s="189"/>
      <c r="B438" s="198"/>
      <c r="C438" s="198"/>
      <c r="D438" s="198"/>
      <c r="E438" s="198"/>
      <c r="F438" s="195"/>
      <c r="G438" s="198"/>
      <c r="H438" s="198"/>
      <c r="I438" s="198"/>
      <c r="J438" s="219"/>
      <c r="K438" s="209" t="s">
        <v>158</v>
      </c>
      <c r="L438" s="9" t="s">
        <v>1</v>
      </c>
      <c r="M438" s="7" t="s">
        <v>2</v>
      </c>
      <c r="N438" s="212"/>
      <c r="O438" s="192"/>
      <c r="P438" s="192"/>
      <c r="Q438" s="36">
        <v>2</v>
      </c>
      <c r="R438" s="7"/>
      <c r="S438" s="110"/>
      <c r="T438" s="8"/>
      <c r="U438" s="219"/>
      <c r="V438" s="209" t="s">
        <v>158</v>
      </c>
      <c r="W438" s="9" t="s">
        <v>1</v>
      </c>
      <c r="X438" s="7" t="s">
        <v>2</v>
      </c>
      <c r="Y438" s="240"/>
      <c r="Z438" s="13"/>
    </row>
    <row r="439" spans="1:26" ht="14.25" customHeight="1" x14ac:dyDescent="0.25">
      <c r="A439" s="189"/>
      <c r="B439" s="198"/>
      <c r="C439" s="198"/>
      <c r="D439" s="198"/>
      <c r="E439" s="198"/>
      <c r="F439" s="195"/>
      <c r="G439" s="198"/>
      <c r="H439" s="198"/>
      <c r="I439" s="198"/>
      <c r="J439" s="219"/>
      <c r="K439" s="209"/>
      <c r="L439" s="9" t="s">
        <v>3</v>
      </c>
      <c r="M439" s="7" t="s">
        <v>2</v>
      </c>
      <c r="N439" s="212"/>
      <c r="O439" s="192"/>
      <c r="P439" s="192"/>
      <c r="Q439" s="36">
        <v>3</v>
      </c>
      <c r="R439" s="7"/>
      <c r="S439" s="110"/>
      <c r="T439" s="8"/>
      <c r="U439" s="219"/>
      <c r="V439" s="209"/>
      <c r="W439" s="9" t="s">
        <v>3</v>
      </c>
      <c r="X439" s="7" t="s">
        <v>2</v>
      </c>
      <c r="Y439" s="240"/>
      <c r="Z439" s="13"/>
    </row>
    <row r="440" spans="1:26" ht="14.25" customHeight="1" x14ac:dyDescent="0.25">
      <c r="A440" s="189"/>
      <c r="B440" s="198"/>
      <c r="C440" s="198"/>
      <c r="D440" s="198"/>
      <c r="E440" s="198"/>
      <c r="F440" s="195"/>
      <c r="G440" s="198"/>
      <c r="H440" s="198"/>
      <c r="I440" s="198"/>
      <c r="J440" s="219"/>
      <c r="K440" s="209"/>
      <c r="L440" s="9" t="s">
        <v>4</v>
      </c>
      <c r="M440" s="7" t="s">
        <v>2</v>
      </c>
      <c r="N440" s="212"/>
      <c r="O440" s="192"/>
      <c r="P440" s="192"/>
      <c r="Q440" s="36">
        <v>4</v>
      </c>
      <c r="R440" s="7"/>
      <c r="S440" s="110"/>
      <c r="T440" s="8"/>
      <c r="U440" s="219"/>
      <c r="V440" s="209"/>
      <c r="W440" s="9" t="s">
        <v>4</v>
      </c>
      <c r="X440" s="7" t="s">
        <v>2</v>
      </c>
      <c r="Y440" s="240"/>
      <c r="Z440" s="13"/>
    </row>
    <row r="441" spans="1:26" ht="14.25" customHeight="1" x14ac:dyDescent="0.25">
      <c r="A441" s="189"/>
      <c r="B441" s="198"/>
      <c r="C441" s="198"/>
      <c r="D441" s="198"/>
      <c r="E441" s="198"/>
      <c r="F441" s="195"/>
      <c r="G441" s="198"/>
      <c r="H441" s="198"/>
      <c r="I441" s="198"/>
      <c r="J441" s="219"/>
      <c r="K441" s="209"/>
      <c r="L441" s="9" t="s">
        <v>5</v>
      </c>
      <c r="M441" s="7" t="s">
        <v>2</v>
      </c>
      <c r="N441" s="212"/>
      <c r="O441" s="192"/>
      <c r="P441" s="192"/>
      <c r="Q441" s="36">
        <v>5</v>
      </c>
      <c r="R441" s="7"/>
      <c r="S441" s="110"/>
      <c r="T441" s="8"/>
      <c r="U441" s="219"/>
      <c r="V441" s="209"/>
      <c r="W441" s="9" t="s">
        <v>5</v>
      </c>
      <c r="X441" s="7" t="s">
        <v>2</v>
      </c>
      <c r="Y441" s="240"/>
      <c r="Z441" s="13"/>
    </row>
    <row r="442" spans="1:26" ht="14.25" customHeight="1" x14ac:dyDescent="0.25">
      <c r="A442" s="189"/>
      <c r="B442" s="198"/>
      <c r="C442" s="198"/>
      <c r="D442" s="198"/>
      <c r="E442" s="198"/>
      <c r="F442" s="195"/>
      <c r="G442" s="198"/>
      <c r="H442" s="198"/>
      <c r="I442" s="198"/>
      <c r="J442" s="219"/>
      <c r="K442" s="209"/>
      <c r="L442" s="9" t="s">
        <v>6</v>
      </c>
      <c r="M442" s="7" t="s">
        <v>2</v>
      </c>
      <c r="N442" s="212"/>
      <c r="O442" s="192"/>
      <c r="P442" s="192"/>
      <c r="Q442" s="36">
        <v>6</v>
      </c>
      <c r="R442" s="7"/>
      <c r="S442" s="110"/>
      <c r="T442" s="8"/>
      <c r="U442" s="219"/>
      <c r="V442" s="209"/>
      <c r="W442" s="9" t="s">
        <v>6</v>
      </c>
      <c r="X442" s="7" t="s">
        <v>2</v>
      </c>
      <c r="Y442" s="240"/>
      <c r="Z442" s="13"/>
    </row>
    <row r="443" spans="1:26" ht="14.25" customHeight="1" x14ac:dyDescent="0.25">
      <c r="A443" s="189"/>
      <c r="B443" s="198"/>
      <c r="C443" s="198"/>
      <c r="D443" s="198"/>
      <c r="E443" s="198"/>
      <c r="F443" s="195"/>
      <c r="G443" s="198"/>
      <c r="H443" s="198"/>
      <c r="I443" s="198"/>
      <c r="J443" s="219"/>
      <c r="K443" s="209"/>
      <c r="L443" s="9" t="s">
        <v>7</v>
      </c>
      <c r="M443" s="7" t="s">
        <v>2</v>
      </c>
      <c r="N443" s="212"/>
      <c r="O443" s="192"/>
      <c r="P443" s="192"/>
      <c r="Q443" s="36">
        <v>7</v>
      </c>
      <c r="R443" s="7"/>
      <c r="S443" s="110"/>
      <c r="T443" s="8"/>
      <c r="U443" s="219"/>
      <c r="V443" s="209"/>
      <c r="W443" s="9" t="s">
        <v>7</v>
      </c>
      <c r="X443" s="7" t="s">
        <v>2</v>
      </c>
      <c r="Y443" s="240"/>
      <c r="Z443" s="13"/>
    </row>
    <row r="444" spans="1:26" ht="14.25" customHeight="1" x14ac:dyDescent="0.25">
      <c r="A444" s="189"/>
      <c r="B444" s="198"/>
      <c r="C444" s="198"/>
      <c r="D444" s="198"/>
      <c r="E444" s="198"/>
      <c r="F444" s="195"/>
      <c r="G444" s="198"/>
      <c r="H444" s="198"/>
      <c r="I444" s="198"/>
      <c r="J444" s="219"/>
      <c r="K444" s="209"/>
      <c r="L444" s="9" t="s">
        <v>8</v>
      </c>
      <c r="M444" s="7" t="s">
        <v>2</v>
      </c>
      <c r="N444" s="212"/>
      <c r="O444" s="192"/>
      <c r="P444" s="192"/>
      <c r="Q444" s="36">
        <v>8</v>
      </c>
      <c r="R444" s="7"/>
      <c r="S444" s="110"/>
      <c r="T444" s="8"/>
      <c r="U444" s="219"/>
      <c r="V444" s="209"/>
      <c r="W444" s="9" t="s">
        <v>8</v>
      </c>
      <c r="X444" s="7" t="s">
        <v>2</v>
      </c>
      <c r="Y444" s="240"/>
      <c r="Z444" s="13"/>
    </row>
    <row r="445" spans="1:26" ht="15" customHeight="1" thickBot="1" x14ac:dyDescent="0.3">
      <c r="A445" s="190"/>
      <c r="B445" s="199"/>
      <c r="C445" s="199"/>
      <c r="D445" s="199"/>
      <c r="E445" s="199"/>
      <c r="F445" s="196"/>
      <c r="G445" s="199"/>
      <c r="H445" s="199"/>
      <c r="I445" s="199"/>
      <c r="J445" s="223"/>
      <c r="K445" s="214"/>
      <c r="L445" s="47" t="s">
        <v>9</v>
      </c>
      <c r="M445" s="48" t="s">
        <v>2</v>
      </c>
      <c r="N445" s="213"/>
      <c r="O445" s="193"/>
      <c r="P445" s="193"/>
      <c r="Q445" s="49">
        <v>9</v>
      </c>
      <c r="R445" s="48"/>
      <c r="S445" s="111"/>
      <c r="T445" s="50"/>
      <c r="U445" s="223"/>
      <c r="V445" s="214"/>
      <c r="W445" s="47" t="s">
        <v>9</v>
      </c>
      <c r="X445" s="48" t="s">
        <v>2</v>
      </c>
      <c r="Y445" s="241"/>
      <c r="Z445" s="13"/>
    </row>
    <row r="446" spans="1:26" ht="14.25" customHeight="1" x14ac:dyDescent="0.25">
      <c r="A446" s="188">
        <f t="shared" ref="A446" si="41">A437+1</f>
        <v>50</v>
      </c>
      <c r="B446" s="197"/>
      <c r="C446" s="197"/>
      <c r="D446" s="197"/>
      <c r="E446" s="197"/>
      <c r="F446" s="194"/>
      <c r="G446" s="197"/>
      <c r="H446" s="197"/>
      <c r="I446" s="197"/>
      <c r="J446" s="218" t="s">
        <v>10</v>
      </c>
      <c r="K446" s="221" t="s">
        <v>164</v>
      </c>
      <c r="L446" s="222"/>
      <c r="M446" s="43" t="s">
        <v>0</v>
      </c>
      <c r="N446" s="211" t="str">
        <f>IF(J446="Threat",IFERROR(VLOOKUP(M446&amp;MAX(VLOOKUP(M447,Definition!$C$28:$E$33,3,FALSE),VLOOKUP(M448,Definition!$D$28:$E$33,2,FALSE),VLOOKUP(M449,ADMIN!$G$2:$H$7,2,FALSE),VLOOKUP(M450,ADMIN!$G$2:$H$7,2,FALSE),VLOOKUP(M451,ADMIN!$G$2:$H$7,2,FALSE),VLOOKUP(M452,ADMIN!$G$2:$H$7,2,FALSE),VLOOKUP(M453,ADMIN!$G$2:$H$7,2,FALSE),VLOOKUP(M454,ADMIN!$G$2:$H$7,2,FALSE)),ADMIN!$A$1:$B$35,2,FALSE),"NIL"),IF(J446="Opportunity",IFERROR(VLOOKUP(M446&amp;MAX(VLOOKUP(M447,Definition!$C$28:$D$33,5,FALSE),VLOOKUP(M448,Definition!$D$28:$D$33,4,FALSE),VLOOKUP(M449,ADMIN!$G$2:$H$7,2,FALSE),VLOOKUP(M450,ADMIN!$G$2:$H$7,2,FALSE),VLOOKUP(M451,ADMIN!$G$2:$H$7,2,FALSE),VLOOKUP(M452,ADMIN!$G$2:$H$7,2,FALSE),VLOOKUP(M453,ADMIN!$G$2:$H$7,2,FALSE),VLOOKUP(M454,ADMIN!$G$2:$H$7,2,FALSE)),ADMIN!$A$1:$C$35,3,FALSE),"NIL"),"Nil"))</f>
        <v>NIL</v>
      </c>
      <c r="O446" s="191"/>
      <c r="P446" s="191"/>
      <c r="Q446" s="44">
        <v>1</v>
      </c>
      <c r="R446" s="45"/>
      <c r="S446" s="109"/>
      <c r="T446" s="46"/>
      <c r="U446" s="218" t="s">
        <v>11</v>
      </c>
      <c r="V446" s="237" t="s">
        <v>164</v>
      </c>
      <c r="W446" s="238"/>
      <c r="X446" s="43" t="s">
        <v>0</v>
      </c>
      <c r="Y446" s="239" t="str">
        <f>IF(U446="Threat",IFERROR(VLOOKUP(X446&amp;MAX(VLOOKUP(X447,Definition!$C$28:$E$33,3,FALSE),VLOOKUP(X448,Definition!$D$28:$E$33,2,FALSE),VLOOKUP(X449,ADMIN!$G$2:$H$7,2,FALSE),VLOOKUP(X450,ADMIN!$G$2:$H$7,2,FALSE),VLOOKUP(X451,ADMIN!$G$2:$H$7,2,FALSE),VLOOKUP(X452,ADMIN!$G$2:$H$7,2,FALSE),VLOOKUP(X453,ADMIN!$G$2:$H$7,2,FALSE),VLOOKUP(X454,ADMIN!$G$2:$H$7,2,FALSE)),$A$1:$B$1,2,FALSE),"NIL"),IF(U446="Opportunity",IFERROR(VLOOKUP(X446&amp;MAX(VLOOKUP(X447,ADMIN!$D$2:$H$7,5,FALSE),VLOOKUP(X448,ADMIN!$E$2:$H$7,4,FALSE),VLOOKUP(X449,ADMIN!$G$2:$H$7,2,FALSE),VLOOKUP(X450,ADMIN!$G$2:$H$7,2,FALSE),VLOOKUP(X451,ADMIN!$G$2:$H$7,2,FALSE),VLOOKUP(X452,ADMIN!$G$2:$H$7,2,FALSE),VLOOKUP(X453,ADMIN!$G$2:$H$7,2,FALSE),VLOOKUP(X454,ADMIN!$G$2:$H$7,2,FALSE)),$A$1:$C$1,3,FALSE),"NIL"),"Nil"))</f>
        <v>NIL</v>
      </c>
      <c r="Z446" s="13"/>
    </row>
    <row r="447" spans="1:26" ht="14.25" customHeight="1" x14ac:dyDescent="0.25">
      <c r="A447" s="189"/>
      <c r="B447" s="198"/>
      <c r="C447" s="198"/>
      <c r="D447" s="198"/>
      <c r="E447" s="198"/>
      <c r="F447" s="195"/>
      <c r="G447" s="198"/>
      <c r="H447" s="198"/>
      <c r="I447" s="198"/>
      <c r="J447" s="219"/>
      <c r="K447" s="209" t="s">
        <v>158</v>
      </c>
      <c r="L447" s="9" t="s">
        <v>1</v>
      </c>
      <c r="M447" s="7" t="s">
        <v>2</v>
      </c>
      <c r="N447" s="212"/>
      <c r="O447" s="192"/>
      <c r="P447" s="192"/>
      <c r="Q447" s="36">
        <v>2</v>
      </c>
      <c r="R447" s="7"/>
      <c r="S447" s="110"/>
      <c r="T447" s="8"/>
      <c r="U447" s="219"/>
      <c r="V447" s="209" t="s">
        <v>158</v>
      </c>
      <c r="W447" s="9" t="s">
        <v>1</v>
      </c>
      <c r="X447" s="7" t="s">
        <v>2</v>
      </c>
      <c r="Y447" s="240"/>
      <c r="Z447" s="13"/>
    </row>
    <row r="448" spans="1:26" ht="14.25" customHeight="1" x14ac:dyDescent="0.25">
      <c r="A448" s="189"/>
      <c r="B448" s="198"/>
      <c r="C448" s="198"/>
      <c r="D448" s="198"/>
      <c r="E448" s="198"/>
      <c r="F448" s="195"/>
      <c r="G448" s="198"/>
      <c r="H448" s="198"/>
      <c r="I448" s="198"/>
      <c r="J448" s="219"/>
      <c r="K448" s="209"/>
      <c r="L448" s="9" t="s">
        <v>3</v>
      </c>
      <c r="M448" s="7" t="s">
        <v>2</v>
      </c>
      <c r="N448" s="212"/>
      <c r="O448" s="192"/>
      <c r="P448" s="192"/>
      <c r="Q448" s="36">
        <v>3</v>
      </c>
      <c r="R448" s="7"/>
      <c r="S448" s="110"/>
      <c r="T448" s="8"/>
      <c r="U448" s="219"/>
      <c r="V448" s="209"/>
      <c r="W448" s="9" t="s">
        <v>3</v>
      </c>
      <c r="X448" s="7" t="s">
        <v>2</v>
      </c>
      <c r="Y448" s="240"/>
      <c r="Z448" s="13"/>
    </row>
    <row r="449" spans="1:26" ht="14.25" customHeight="1" x14ac:dyDescent="0.25">
      <c r="A449" s="189"/>
      <c r="B449" s="198"/>
      <c r="C449" s="198"/>
      <c r="D449" s="198"/>
      <c r="E449" s="198"/>
      <c r="F449" s="195"/>
      <c r="G449" s="198"/>
      <c r="H449" s="198"/>
      <c r="I449" s="198"/>
      <c r="J449" s="219"/>
      <c r="K449" s="209"/>
      <c r="L449" s="9" t="s">
        <v>4</v>
      </c>
      <c r="M449" s="7" t="s">
        <v>2</v>
      </c>
      <c r="N449" s="212"/>
      <c r="O449" s="192"/>
      <c r="P449" s="192"/>
      <c r="Q449" s="36">
        <v>4</v>
      </c>
      <c r="R449" s="7"/>
      <c r="S449" s="110"/>
      <c r="T449" s="8"/>
      <c r="U449" s="219"/>
      <c r="V449" s="209"/>
      <c r="W449" s="9" t="s">
        <v>4</v>
      </c>
      <c r="X449" s="7" t="s">
        <v>2</v>
      </c>
      <c r="Y449" s="240"/>
      <c r="Z449" s="13"/>
    </row>
    <row r="450" spans="1:26" ht="14.25" customHeight="1" x14ac:dyDescent="0.25">
      <c r="A450" s="189"/>
      <c r="B450" s="198"/>
      <c r="C450" s="198"/>
      <c r="D450" s="198"/>
      <c r="E450" s="198"/>
      <c r="F450" s="195"/>
      <c r="G450" s="198"/>
      <c r="H450" s="198"/>
      <c r="I450" s="198"/>
      <c r="J450" s="219"/>
      <c r="K450" s="209"/>
      <c r="L450" s="9" t="s">
        <v>5</v>
      </c>
      <c r="M450" s="7" t="s">
        <v>2</v>
      </c>
      <c r="N450" s="212"/>
      <c r="O450" s="192"/>
      <c r="P450" s="192"/>
      <c r="Q450" s="36">
        <v>5</v>
      </c>
      <c r="R450" s="7"/>
      <c r="S450" s="110"/>
      <c r="T450" s="8"/>
      <c r="U450" s="219"/>
      <c r="V450" s="209"/>
      <c r="W450" s="9" t="s">
        <v>5</v>
      </c>
      <c r="X450" s="7" t="s">
        <v>2</v>
      </c>
      <c r="Y450" s="240"/>
      <c r="Z450" s="13"/>
    </row>
    <row r="451" spans="1:26" ht="14.25" customHeight="1" x14ac:dyDescent="0.25">
      <c r="A451" s="189"/>
      <c r="B451" s="198"/>
      <c r="C451" s="198"/>
      <c r="D451" s="198"/>
      <c r="E451" s="198"/>
      <c r="F451" s="195"/>
      <c r="G451" s="198"/>
      <c r="H451" s="198"/>
      <c r="I451" s="198"/>
      <c r="J451" s="219"/>
      <c r="K451" s="209"/>
      <c r="L451" s="9" t="s">
        <v>6</v>
      </c>
      <c r="M451" s="7" t="s">
        <v>2</v>
      </c>
      <c r="N451" s="212"/>
      <c r="O451" s="192"/>
      <c r="P451" s="192"/>
      <c r="Q451" s="36">
        <v>6</v>
      </c>
      <c r="R451" s="7"/>
      <c r="S451" s="110"/>
      <c r="T451" s="8"/>
      <c r="U451" s="219"/>
      <c r="V451" s="209"/>
      <c r="W451" s="9" t="s">
        <v>6</v>
      </c>
      <c r="X451" s="7" t="s">
        <v>2</v>
      </c>
      <c r="Y451" s="240"/>
      <c r="Z451" s="13"/>
    </row>
    <row r="452" spans="1:26" ht="14.25" customHeight="1" x14ac:dyDescent="0.25">
      <c r="A452" s="189"/>
      <c r="B452" s="198"/>
      <c r="C452" s="198"/>
      <c r="D452" s="198"/>
      <c r="E452" s="198"/>
      <c r="F452" s="195"/>
      <c r="G452" s="198"/>
      <c r="H452" s="198"/>
      <c r="I452" s="198"/>
      <c r="J452" s="219"/>
      <c r="K452" s="209"/>
      <c r="L452" s="9" t="s">
        <v>7</v>
      </c>
      <c r="M452" s="7" t="s">
        <v>2</v>
      </c>
      <c r="N452" s="212"/>
      <c r="O452" s="192"/>
      <c r="P452" s="192"/>
      <c r="Q452" s="36">
        <v>7</v>
      </c>
      <c r="R452" s="7"/>
      <c r="S452" s="110"/>
      <c r="T452" s="8"/>
      <c r="U452" s="219"/>
      <c r="V452" s="209"/>
      <c r="W452" s="9" t="s">
        <v>7</v>
      </c>
      <c r="X452" s="7" t="s">
        <v>2</v>
      </c>
      <c r="Y452" s="240"/>
      <c r="Z452" s="13"/>
    </row>
    <row r="453" spans="1:26" ht="14.25" customHeight="1" x14ac:dyDescent="0.25">
      <c r="A453" s="189"/>
      <c r="B453" s="198"/>
      <c r="C453" s="198"/>
      <c r="D453" s="198"/>
      <c r="E453" s="198"/>
      <c r="F453" s="195"/>
      <c r="G453" s="198"/>
      <c r="H453" s="198"/>
      <c r="I453" s="198"/>
      <c r="J453" s="219"/>
      <c r="K453" s="209"/>
      <c r="L453" s="9" t="s">
        <v>8</v>
      </c>
      <c r="M453" s="7" t="s">
        <v>2</v>
      </c>
      <c r="N453" s="212"/>
      <c r="O453" s="192"/>
      <c r="P453" s="192"/>
      <c r="Q453" s="36">
        <v>8</v>
      </c>
      <c r="R453" s="7"/>
      <c r="S453" s="110"/>
      <c r="T453" s="8"/>
      <c r="U453" s="219"/>
      <c r="V453" s="209"/>
      <c r="W453" s="9" t="s">
        <v>8</v>
      </c>
      <c r="X453" s="7" t="s">
        <v>2</v>
      </c>
      <c r="Y453" s="240"/>
      <c r="Z453" s="13"/>
    </row>
    <row r="454" spans="1:26" ht="15" customHeight="1" thickBot="1" x14ac:dyDescent="0.3">
      <c r="A454" s="190"/>
      <c r="B454" s="199"/>
      <c r="C454" s="199"/>
      <c r="D454" s="199"/>
      <c r="E454" s="199"/>
      <c r="F454" s="196"/>
      <c r="G454" s="199"/>
      <c r="H454" s="199"/>
      <c r="I454" s="199"/>
      <c r="J454" s="223"/>
      <c r="K454" s="214"/>
      <c r="L454" s="47" t="s">
        <v>9</v>
      </c>
      <c r="M454" s="48" t="s">
        <v>2</v>
      </c>
      <c r="N454" s="213"/>
      <c r="O454" s="193"/>
      <c r="P454" s="193"/>
      <c r="Q454" s="49">
        <v>9</v>
      </c>
      <c r="R454" s="48"/>
      <c r="S454" s="111"/>
      <c r="T454" s="50"/>
      <c r="U454" s="223"/>
      <c r="V454" s="214"/>
      <c r="W454" s="47" t="s">
        <v>9</v>
      </c>
      <c r="X454" s="48" t="s">
        <v>2</v>
      </c>
      <c r="Y454" s="241"/>
      <c r="Z454" s="13"/>
    </row>
    <row r="455" spans="1:26" ht="14.25" customHeight="1" x14ac:dyDescent="0.25">
      <c r="A455" s="188">
        <f t="shared" ref="A455" si="42">A446+1</f>
        <v>51</v>
      </c>
      <c r="B455" s="197"/>
      <c r="C455" s="197"/>
      <c r="D455" s="197"/>
      <c r="E455" s="197"/>
      <c r="F455" s="194"/>
      <c r="G455" s="197"/>
      <c r="H455" s="197"/>
      <c r="I455" s="197"/>
      <c r="J455" s="218" t="s">
        <v>10</v>
      </c>
      <c r="K455" s="221" t="s">
        <v>164</v>
      </c>
      <c r="L455" s="222"/>
      <c r="M455" s="43" t="s">
        <v>0</v>
      </c>
      <c r="N455" s="211" t="str">
        <f>IF(J455="Threat",IFERROR(VLOOKUP(M455&amp;MAX(VLOOKUP(M456,Definition!$C$28:$E$33,3,FALSE),VLOOKUP(M457,Definition!$D$28:$E$33,2,FALSE),VLOOKUP(M458,ADMIN!$G$2:$H$7,2,FALSE),VLOOKUP(M459,ADMIN!$G$2:$H$7,2,FALSE),VLOOKUP(M460,ADMIN!$G$2:$H$7,2,FALSE),VLOOKUP(M461,ADMIN!$G$2:$H$7,2,FALSE),VLOOKUP(M462,ADMIN!$G$2:$H$7,2,FALSE),VLOOKUP(M463,ADMIN!$G$2:$H$7,2,FALSE)),ADMIN!$A$1:$B$35,2,FALSE),"NIL"),IF(J455="Opportunity",IFERROR(VLOOKUP(M455&amp;MAX(VLOOKUP(M456,Definition!$C$28:$D$33,5,FALSE),VLOOKUP(M457,Definition!$D$28:$D$33,4,FALSE),VLOOKUP(M458,ADMIN!$G$2:$H$7,2,FALSE),VLOOKUP(M459,ADMIN!$G$2:$H$7,2,FALSE),VLOOKUP(M460,ADMIN!$G$2:$H$7,2,FALSE),VLOOKUP(M461,ADMIN!$G$2:$H$7,2,FALSE),VLOOKUP(M462,ADMIN!$G$2:$H$7,2,FALSE),VLOOKUP(M463,ADMIN!$G$2:$H$7,2,FALSE)),ADMIN!$A$1:$C$35,3,FALSE),"NIL"),"Nil"))</f>
        <v>NIL</v>
      </c>
      <c r="O455" s="191"/>
      <c r="P455" s="191"/>
      <c r="Q455" s="44">
        <v>1</v>
      </c>
      <c r="R455" s="45"/>
      <c r="S455" s="109"/>
      <c r="T455" s="46"/>
      <c r="U455" s="218" t="s">
        <v>11</v>
      </c>
      <c r="V455" s="237" t="s">
        <v>164</v>
      </c>
      <c r="W455" s="238"/>
      <c r="X455" s="43" t="s">
        <v>0</v>
      </c>
      <c r="Y455" s="239" t="str">
        <f>IF(U455="Threat",IFERROR(VLOOKUP(X455&amp;MAX(VLOOKUP(X456,Definition!$C$28:$E$33,3,FALSE),VLOOKUP(X457,Definition!$D$28:$E$33,2,FALSE),VLOOKUP(X458,ADMIN!$G$2:$H$7,2,FALSE),VLOOKUP(X459,ADMIN!$G$2:$H$7,2,FALSE),VLOOKUP(X460,ADMIN!$G$2:$H$7,2,FALSE),VLOOKUP(X461,ADMIN!$G$2:$H$7,2,FALSE),VLOOKUP(X462,ADMIN!$G$2:$H$7,2,FALSE),VLOOKUP(X463,ADMIN!$G$2:$H$7,2,FALSE)),$A$1:$B$1,2,FALSE),"NIL"),IF(U455="Opportunity",IFERROR(VLOOKUP(X455&amp;MAX(VLOOKUP(X456,ADMIN!$D$2:$H$7,5,FALSE),VLOOKUP(X457,ADMIN!$E$2:$H$7,4,FALSE),VLOOKUP(X458,ADMIN!$G$2:$H$7,2,FALSE),VLOOKUP(X459,ADMIN!$G$2:$H$7,2,FALSE),VLOOKUP(X460,ADMIN!$G$2:$H$7,2,FALSE),VLOOKUP(X461,ADMIN!$G$2:$H$7,2,FALSE),VLOOKUP(X462,ADMIN!$G$2:$H$7,2,FALSE),VLOOKUP(X463,ADMIN!$G$2:$H$7,2,FALSE)),$A$1:$C$1,3,FALSE),"NIL"),"Nil"))</f>
        <v>NIL</v>
      </c>
      <c r="Z455" s="13"/>
    </row>
    <row r="456" spans="1:26" ht="14.25" customHeight="1" x14ac:dyDescent="0.25">
      <c r="A456" s="189"/>
      <c r="B456" s="198"/>
      <c r="C456" s="198"/>
      <c r="D456" s="198"/>
      <c r="E456" s="198"/>
      <c r="F456" s="195"/>
      <c r="G456" s="198"/>
      <c r="H456" s="198"/>
      <c r="I456" s="198"/>
      <c r="J456" s="219"/>
      <c r="K456" s="209" t="s">
        <v>158</v>
      </c>
      <c r="L456" s="9" t="s">
        <v>1</v>
      </c>
      <c r="M456" s="7" t="s">
        <v>2</v>
      </c>
      <c r="N456" s="212"/>
      <c r="O456" s="192"/>
      <c r="P456" s="192"/>
      <c r="Q456" s="36">
        <v>2</v>
      </c>
      <c r="R456" s="7"/>
      <c r="S456" s="110"/>
      <c r="T456" s="8"/>
      <c r="U456" s="219"/>
      <c r="V456" s="209" t="s">
        <v>158</v>
      </c>
      <c r="W456" s="9" t="s">
        <v>1</v>
      </c>
      <c r="X456" s="7" t="s">
        <v>2</v>
      </c>
      <c r="Y456" s="240"/>
      <c r="Z456" s="13"/>
    </row>
    <row r="457" spans="1:26" ht="14.25" customHeight="1" x14ac:dyDescent="0.25">
      <c r="A457" s="189"/>
      <c r="B457" s="198"/>
      <c r="C457" s="198"/>
      <c r="D457" s="198"/>
      <c r="E457" s="198"/>
      <c r="F457" s="195"/>
      <c r="G457" s="198"/>
      <c r="H457" s="198"/>
      <c r="I457" s="198"/>
      <c r="J457" s="219"/>
      <c r="K457" s="209"/>
      <c r="L457" s="9" t="s">
        <v>3</v>
      </c>
      <c r="M457" s="7" t="s">
        <v>2</v>
      </c>
      <c r="N457" s="212"/>
      <c r="O457" s="192"/>
      <c r="P457" s="192"/>
      <c r="Q457" s="36">
        <v>3</v>
      </c>
      <c r="R457" s="7"/>
      <c r="S457" s="110"/>
      <c r="T457" s="8"/>
      <c r="U457" s="219"/>
      <c r="V457" s="209"/>
      <c r="W457" s="9" t="s">
        <v>3</v>
      </c>
      <c r="X457" s="7" t="s">
        <v>2</v>
      </c>
      <c r="Y457" s="240"/>
      <c r="Z457" s="13"/>
    </row>
    <row r="458" spans="1:26" ht="14.25" customHeight="1" x14ac:dyDescent="0.25">
      <c r="A458" s="189"/>
      <c r="B458" s="198"/>
      <c r="C458" s="198"/>
      <c r="D458" s="198"/>
      <c r="E458" s="198"/>
      <c r="F458" s="195"/>
      <c r="G458" s="198"/>
      <c r="H458" s="198"/>
      <c r="I458" s="198"/>
      <c r="J458" s="219"/>
      <c r="K458" s="209"/>
      <c r="L458" s="9" t="s">
        <v>4</v>
      </c>
      <c r="M458" s="7" t="s">
        <v>2</v>
      </c>
      <c r="N458" s="212"/>
      <c r="O458" s="192"/>
      <c r="P458" s="192"/>
      <c r="Q458" s="36">
        <v>4</v>
      </c>
      <c r="R458" s="7"/>
      <c r="S458" s="110"/>
      <c r="T458" s="8"/>
      <c r="U458" s="219"/>
      <c r="V458" s="209"/>
      <c r="W458" s="9" t="s">
        <v>4</v>
      </c>
      <c r="X458" s="7" t="s">
        <v>2</v>
      </c>
      <c r="Y458" s="240"/>
      <c r="Z458" s="13"/>
    </row>
    <row r="459" spans="1:26" ht="14.25" customHeight="1" x14ac:dyDescent="0.25">
      <c r="A459" s="189"/>
      <c r="B459" s="198"/>
      <c r="C459" s="198"/>
      <c r="D459" s="198"/>
      <c r="E459" s="198"/>
      <c r="F459" s="195"/>
      <c r="G459" s="198"/>
      <c r="H459" s="198"/>
      <c r="I459" s="198"/>
      <c r="J459" s="219"/>
      <c r="K459" s="209"/>
      <c r="L459" s="9" t="s">
        <v>5</v>
      </c>
      <c r="M459" s="7" t="s">
        <v>2</v>
      </c>
      <c r="N459" s="212"/>
      <c r="O459" s="192"/>
      <c r="P459" s="192"/>
      <c r="Q459" s="36">
        <v>5</v>
      </c>
      <c r="R459" s="7"/>
      <c r="S459" s="110"/>
      <c r="T459" s="8"/>
      <c r="U459" s="219"/>
      <c r="V459" s="209"/>
      <c r="W459" s="9" t="s">
        <v>5</v>
      </c>
      <c r="X459" s="7" t="s">
        <v>2</v>
      </c>
      <c r="Y459" s="240"/>
      <c r="Z459" s="13"/>
    </row>
    <row r="460" spans="1:26" ht="14.25" customHeight="1" x14ac:dyDescent="0.25">
      <c r="A460" s="189"/>
      <c r="B460" s="198"/>
      <c r="C460" s="198"/>
      <c r="D460" s="198"/>
      <c r="E460" s="198"/>
      <c r="F460" s="195"/>
      <c r="G460" s="198"/>
      <c r="H460" s="198"/>
      <c r="I460" s="198"/>
      <c r="J460" s="219"/>
      <c r="K460" s="209"/>
      <c r="L460" s="9" t="s">
        <v>6</v>
      </c>
      <c r="M460" s="7" t="s">
        <v>2</v>
      </c>
      <c r="N460" s="212"/>
      <c r="O460" s="192"/>
      <c r="P460" s="192"/>
      <c r="Q460" s="36">
        <v>6</v>
      </c>
      <c r="R460" s="7"/>
      <c r="S460" s="110"/>
      <c r="T460" s="8"/>
      <c r="U460" s="219"/>
      <c r="V460" s="209"/>
      <c r="W460" s="9" t="s">
        <v>6</v>
      </c>
      <c r="X460" s="7" t="s">
        <v>2</v>
      </c>
      <c r="Y460" s="240"/>
      <c r="Z460" s="13"/>
    </row>
    <row r="461" spans="1:26" ht="14.25" customHeight="1" x14ac:dyDescent="0.25">
      <c r="A461" s="189"/>
      <c r="B461" s="198"/>
      <c r="C461" s="198"/>
      <c r="D461" s="198"/>
      <c r="E461" s="198"/>
      <c r="F461" s="195"/>
      <c r="G461" s="198"/>
      <c r="H461" s="198"/>
      <c r="I461" s="198"/>
      <c r="J461" s="219"/>
      <c r="K461" s="209"/>
      <c r="L461" s="9" t="s">
        <v>7</v>
      </c>
      <c r="M461" s="7" t="s">
        <v>2</v>
      </c>
      <c r="N461" s="212"/>
      <c r="O461" s="192"/>
      <c r="P461" s="192"/>
      <c r="Q461" s="36">
        <v>7</v>
      </c>
      <c r="R461" s="7"/>
      <c r="S461" s="110"/>
      <c r="T461" s="8"/>
      <c r="U461" s="219"/>
      <c r="V461" s="209"/>
      <c r="W461" s="9" t="s">
        <v>7</v>
      </c>
      <c r="X461" s="7" t="s">
        <v>2</v>
      </c>
      <c r="Y461" s="240"/>
      <c r="Z461" s="13"/>
    </row>
    <row r="462" spans="1:26" ht="14.25" customHeight="1" x14ac:dyDescent="0.25">
      <c r="A462" s="189"/>
      <c r="B462" s="198"/>
      <c r="C462" s="198"/>
      <c r="D462" s="198"/>
      <c r="E462" s="198"/>
      <c r="F462" s="195"/>
      <c r="G462" s="198"/>
      <c r="H462" s="198"/>
      <c r="I462" s="198"/>
      <c r="J462" s="219"/>
      <c r="K462" s="209"/>
      <c r="L462" s="9" t="s">
        <v>8</v>
      </c>
      <c r="M462" s="7" t="s">
        <v>2</v>
      </c>
      <c r="N462" s="212"/>
      <c r="O462" s="192"/>
      <c r="P462" s="192"/>
      <c r="Q462" s="36">
        <v>8</v>
      </c>
      <c r="R462" s="7"/>
      <c r="S462" s="110"/>
      <c r="T462" s="8"/>
      <c r="U462" s="219"/>
      <c r="V462" s="209"/>
      <c r="W462" s="9" t="s">
        <v>8</v>
      </c>
      <c r="X462" s="7" t="s">
        <v>2</v>
      </c>
      <c r="Y462" s="240"/>
      <c r="Z462" s="13"/>
    </row>
    <row r="463" spans="1:26" ht="15" customHeight="1" thickBot="1" x14ac:dyDescent="0.3">
      <c r="A463" s="190"/>
      <c r="B463" s="199"/>
      <c r="C463" s="199"/>
      <c r="D463" s="199"/>
      <c r="E463" s="199"/>
      <c r="F463" s="196"/>
      <c r="G463" s="199"/>
      <c r="H463" s="199"/>
      <c r="I463" s="199"/>
      <c r="J463" s="223"/>
      <c r="K463" s="214"/>
      <c r="L463" s="47" t="s">
        <v>9</v>
      </c>
      <c r="M463" s="48" t="s">
        <v>2</v>
      </c>
      <c r="N463" s="213"/>
      <c r="O463" s="193"/>
      <c r="P463" s="193"/>
      <c r="Q463" s="49">
        <v>9</v>
      </c>
      <c r="R463" s="48"/>
      <c r="S463" s="111"/>
      <c r="T463" s="50"/>
      <c r="U463" s="223"/>
      <c r="V463" s="214"/>
      <c r="W463" s="47" t="s">
        <v>9</v>
      </c>
      <c r="X463" s="48" t="s">
        <v>2</v>
      </c>
      <c r="Y463" s="241"/>
      <c r="Z463" s="13"/>
    </row>
    <row r="464" spans="1:26" ht="14.25" customHeight="1" x14ac:dyDescent="0.25">
      <c r="A464" s="188">
        <f t="shared" ref="A464" si="43">A455+1</f>
        <v>52</v>
      </c>
      <c r="B464" s="197"/>
      <c r="C464" s="197"/>
      <c r="D464" s="197"/>
      <c r="E464" s="197"/>
      <c r="F464" s="194"/>
      <c r="G464" s="197"/>
      <c r="H464" s="197"/>
      <c r="I464" s="197"/>
      <c r="J464" s="218" t="s">
        <v>10</v>
      </c>
      <c r="K464" s="221" t="s">
        <v>164</v>
      </c>
      <c r="L464" s="222"/>
      <c r="M464" s="43" t="s">
        <v>0</v>
      </c>
      <c r="N464" s="211" t="str">
        <f>IF(J464="Threat",IFERROR(VLOOKUP(M464&amp;MAX(VLOOKUP(M465,Definition!$C$28:$E$33,3,FALSE),VLOOKUP(M466,Definition!$D$28:$E$33,2,FALSE),VLOOKUP(M467,ADMIN!$G$2:$H$7,2,FALSE),VLOOKUP(M468,ADMIN!$G$2:$H$7,2,FALSE),VLOOKUP(M469,ADMIN!$G$2:$H$7,2,FALSE),VLOOKUP(M470,ADMIN!$G$2:$H$7,2,FALSE),VLOOKUP(M471,ADMIN!$G$2:$H$7,2,FALSE),VLOOKUP(M472,ADMIN!$G$2:$H$7,2,FALSE)),ADMIN!$A$1:$B$35,2,FALSE),"NIL"),IF(J464="Opportunity",IFERROR(VLOOKUP(M464&amp;MAX(VLOOKUP(M465,Definition!$C$28:$D$33,5,FALSE),VLOOKUP(M466,Definition!$D$28:$D$33,4,FALSE),VLOOKUP(M467,ADMIN!$G$2:$H$7,2,FALSE),VLOOKUP(M468,ADMIN!$G$2:$H$7,2,FALSE),VLOOKUP(M469,ADMIN!$G$2:$H$7,2,FALSE),VLOOKUP(M470,ADMIN!$G$2:$H$7,2,FALSE),VLOOKUP(M471,ADMIN!$G$2:$H$7,2,FALSE),VLOOKUP(M472,ADMIN!$G$2:$H$7,2,FALSE)),ADMIN!$A$1:$C$35,3,FALSE),"NIL"),"Nil"))</f>
        <v>NIL</v>
      </c>
      <c r="O464" s="191"/>
      <c r="P464" s="191"/>
      <c r="Q464" s="44">
        <v>1</v>
      </c>
      <c r="R464" s="45"/>
      <c r="S464" s="109"/>
      <c r="T464" s="46"/>
      <c r="U464" s="218" t="s">
        <v>11</v>
      </c>
      <c r="V464" s="237" t="s">
        <v>164</v>
      </c>
      <c r="W464" s="238"/>
      <c r="X464" s="43" t="s">
        <v>0</v>
      </c>
      <c r="Y464" s="239" t="str">
        <f>IF(U464="Threat",IFERROR(VLOOKUP(X464&amp;MAX(VLOOKUP(X465,Definition!$C$28:$E$33,3,FALSE),VLOOKUP(X466,Definition!$D$28:$E$33,2,FALSE),VLOOKUP(X467,ADMIN!$G$2:$H$7,2,FALSE),VLOOKUP(X468,ADMIN!$G$2:$H$7,2,FALSE),VLOOKUP(X469,ADMIN!$G$2:$H$7,2,FALSE),VLOOKUP(X470,ADMIN!$G$2:$H$7,2,FALSE),VLOOKUP(X471,ADMIN!$G$2:$H$7,2,FALSE),VLOOKUP(X472,ADMIN!$G$2:$H$7,2,FALSE)),$A$1:$B$1,2,FALSE),"NIL"),IF(U464="Opportunity",IFERROR(VLOOKUP(X464&amp;MAX(VLOOKUP(X465,ADMIN!$D$2:$H$7,5,FALSE),VLOOKUP(X466,ADMIN!$E$2:$H$7,4,FALSE),VLOOKUP(X467,ADMIN!$G$2:$H$7,2,FALSE),VLOOKUP(X468,ADMIN!$G$2:$H$7,2,FALSE),VLOOKUP(X469,ADMIN!$G$2:$H$7,2,FALSE),VLOOKUP(X470,ADMIN!$G$2:$H$7,2,FALSE),VLOOKUP(X471,ADMIN!$G$2:$H$7,2,FALSE),VLOOKUP(X472,ADMIN!$G$2:$H$7,2,FALSE)),$A$1:$C$1,3,FALSE),"NIL"),"Nil"))</f>
        <v>NIL</v>
      </c>
      <c r="Z464" s="13"/>
    </row>
    <row r="465" spans="1:26" ht="14.25" customHeight="1" x14ac:dyDescent="0.25">
      <c r="A465" s="189"/>
      <c r="B465" s="198"/>
      <c r="C465" s="198"/>
      <c r="D465" s="198"/>
      <c r="E465" s="198"/>
      <c r="F465" s="195"/>
      <c r="G465" s="198"/>
      <c r="H465" s="198"/>
      <c r="I465" s="198"/>
      <c r="J465" s="219"/>
      <c r="K465" s="209" t="s">
        <v>158</v>
      </c>
      <c r="L465" s="9" t="s">
        <v>1</v>
      </c>
      <c r="M465" s="7" t="s">
        <v>2</v>
      </c>
      <c r="N465" s="212"/>
      <c r="O465" s="192"/>
      <c r="P465" s="192"/>
      <c r="Q465" s="36">
        <v>2</v>
      </c>
      <c r="R465" s="7"/>
      <c r="S465" s="110"/>
      <c r="T465" s="8"/>
      <c r="U465" s="219"/>
      <c r="V465" s="209" t="s">
        <v>158</v>
      </c>
      <c r="W465" s="9" t="s">
        <v>1</v>
      </c>
      <c r="X465" s="7" t="s">
        <v>2</v>
      </c>
      <c r="Y465" s="240"/>
      <c r="Z465" s="13"/>
    </row>
    <row r="466" spans="1:26" ht="14.25" customHeight="1" x14ac:dyDescent="0.25">
      <c r="A466" s="189"/>
      <c r="B466" s="198"/>
      <c r="C466" s="198"/>
      <c r="D466" s="198"/>
      <c r="E466" s="198"/>
      <c r="F466" s="195"/>
      <c r="G466" s="198"/>
      <c r="H466" s="198"/>
      <c r="I466" s="198"/>
      <c r="J466" s="219"/>
      <c r="K466" s="209"/>
      <c r="L466" s="9" t="s">
        <v>3</v>
      </c>
      <c r="M466" s="7" t="s">
        <v>2</v>
      </c>
      <c r="N466" s="212"/>
      <c r="O466" s="192"/>
      <c r="P466" s="192"/>
      <c r="Q466" s="36">
        <v>3</v>
      </c>
      <c r="R466" s="7"/>
      <c r="S466" s="110"/>
      <c r="T466" s="8"/>
      <c r="U466" s="219"/>
      <c r="V466" s="209"/>
      <c r="W466" s="9" t="s">
        <v>3</v>
      </c>
      <c r="X466" s="7" t="s">
        <v>2</v>
      </c>
      <c r="Y466" s="240"/>
      <c r="Z466" s="13"/>
    </row>
    <row r="467" spans="1:26" ht="14.25" customHeight="1" x14ac:dyDescent="0.25">
      <c r="A467" s="189"/>
      <c r="B467" s="198"/>
      <c r="C467" s="198"/>
      <c r="D467" s="198"/>
      <c r="E467" s="198"/>
      <c r="F467" s="195"/>
      <c r="G467" s="198"/>
      <c r="H467" s="198"/>
      <c r="I467" s="198"/>
      <c r="J467" s="219"/>
      <c r="K467" s="209"/>
      <c r="L467" s="9" t="s">
        <v>4</v>
      </c>
      <c r="M467" s="7" t="s">
        <v>2</v>
      </c>
      <c r="N467" s="212"/>
      <c r="O467" s="192"/>
      <c r="P467" s="192"/>
      <c r="Q467" s="36">
        <v>4</v>
      </c>
      <c r="R467" s="7"/>
      <c r="S467" s="110"/>
      <c r="T467" s="8"/>
      <c r="U467" s="219"/>
      <c r="V467" s="209"/>
      <c r="W467" s="9" t="s">
        <v>4</v>
      </c>
      <c r="X467" s="7" t="s">
        <v>2</v>
      </c>
      <c r="Y467" s="240"/>
      <c r="Z467" s="13"/>
    </row>
    <row r="468" spans="1:26" ht="14.25" customHeight="1" x14ac:dyDescent="0.25">
      <c r="A468" s="189"/>
      <c r="B468" s="198"/>
      <c r="C468" s="198"/>
      <c r="D468" s="198"/>
      <c r="E468" s="198"/>
      <c r="F468" s="195"/>
      <c r="G468" s="198"/>
      <c r="H468" s="198"/>
      <c r="I468" s="198"/>
      <c r="J468" s="219"/>
      <c r="K468" s="209"/>
      <c r="L468" s="9" t="s">
        <v>5</v>
      </c>
      <c r="M468" s="7" t="s">
        <v>2</v>
      </c>
      <c r="N468" s="212"/>
      <c r="O468" s="192"/>
      <c r="P468" s="192"/>
      <c r="Q468" s="36">
        <v>5</v>
      </c>
      <c r="R468" s="7"/>
      <c r="S468" s="110"/>
      <c r="T468" s="8"/>
      <c r="U468" s="219"/>
      <c r="V468" s="209"/>
      <c r="W468" s="9" t="s">
        <v>5</v>
      </c>
      <c r="X468" s="7" t="s">
        <v>2</v>
      </c>
      <c r="Y468" s="240"/>
      <c r="Z468" s="13"/>
    </row>
    <row r="469" spans="1:26" ht="14.25" customHeight="1" x14ac:dyDescent="0.25">
      <c r="A469" s="189"/>
      <c r="B469" s="198"/>
      <c r="C469" s="198"/>
      <c r="D469" s="198"/>
      <c r="E469" s="198"/>
      <c r="F469" s="195"/>
      <c r="G469" s="198"/>
      <c r="H469" s="198"/>
      <c r="I469" s="198"/>
      <c r="J469" s="219"/>
      <c r="K469" s="209"/>
      <c r="L469" s="9" t="s">
        <v>6</v>
      </c>
      <c r="M469" s="7" t="s">
        <v>2</v>
      </c>
      <c r="N469" s="212"/>
      <c r="O469" s="192"/>
      <c r="P469" s="192"/>
      <c r="Q469" s="36">
        <v>6</v>
      </c>
      <c r="R469" s="7"/>
      <c r="S469" s="110"/>
      <c r="T469" s="8"/>
      <c r="U469" s="219"/>
      <c r="V469" s="209"/>
      <c r="W469" s="9" t="s">
        <v>6</v>
      </c>
      <c r="X469" s="7" t="s">
        <v>2</v>
      </c>
      <c r="Y469" s="240"/>
      <c r="Z469" s="13"/>
    </row>
    <row r="470" spans="1:26" ht="14.25" customHeight="1" x14ac:dyDescent="0.25">
      <c r="A470" s="189"/>
      <c r="B470" s="198"/>
      <c r="C470" s="198"/>
      <c r="D470" s="198"/>
      <c r="E470" s="198"/>
      <c r="F470" s="195"/>
      <c r="G470" s="198"/>
      <c r="H470" s="198"/>
      <c r="I470" s="198"/>
      <c r="J470" s="219"/>
      <c r="K470" s="209"/>
      <c r="L470" s="9" t="s">
        <v>7</v>
      </c>
      <c r="M470" s="7" t="s">
        <v>2</v>
      </c>
      <c r="N470" s="212"/>
      <c r="O470" s="192"/>
      <c r="P470" s="192"/>
      <c r="Q470" s="36">
        <v>7</v>
      </c>
      <c r="R470" s="7"/>
      <c r="S470" s="110"/>
      <c r="T470" s="8"/>
      <c r="U470" s="219"/>
      <c r="V470" s="209"/>
      <c r="W470" s="9" t="s">
        <v>7</v>
      </c>
      <c r="X470" s="7" t="s">
        <v>2</v>
      </c>
      <c r="Y470" s="240"/>
      <c r="Z470" s="13"/>
    </row>
    <row r="471" spans="1:26" ht="14.25" customHeight="1" x14ac:dyDescent="0.25">
      <c r="A471" s="189"/>
      <c r="B471" s="198"/>
      <c r="C471" s="198"/>
      <c r="D471" s="198"/>
      <c r="E471" s="198"/>
      <c r="F471" s="195"/>
      <c r="G471" s="198"/>
      <c r="H471" s="198"/>
      <c r="I471" s="198"/>
      <c r="J471" s="219"/>
      <c r="K471" s="209"/>
      <c r="L471" s="9" t="s">
        <v>8</v>
      </c>
      <c r="M471" s="7" t="s">
        <v>2</v>
      </c>
      <c r="N471" s="212"/>
      <c r="O471" s="192"/>
      <c r="P471" s="192"/>
      <c r="Q471" s="36">
        <v>8</v>
      </c>
      <c r="R471" s="7"/>
      <c r="S471" s="110"/>
      <c r="T471" s="8"/>
      <c r="U471" s="219"/>
      <c r="V471" s="209"/>
      <c r="W471" s="9" t="s">
        <v>8</v>
      </c>
      <c r="X471" s="7" t="s">
        <v>2</v>
      </c>
      <c r="Y471" s="240"/>
      <c r="Z471" s="13"/>
    </row>
    <row r="472" spans="1:26" ht="15" customHeight="1" thickBot="1" x14ac:dyDescent="0.3">
      <c r="A472" s="190"/>
      <c r="B472" s="199"/>
      <c r="C472" s="199"/>
      <c r="D472" s="199"/>
      <c r="E472" s="199"/>
      <c r="F472" s="196"/>
      <c r="G472" s="199"/>
      <c r="H472" s="199"/>
      <c r="I472" s="199"/>
      <c r="J472" s="223"/>
      <c r="K472" s="214"/>
      <c r="L472" s="47" t="s">
        <v>9</v>
      </c>
      <c r="M472" s="48" t="s">
        <v>2</v>
      </c>
      <c r="N472" s="213"/>
      <c r="O472" s="193"/>
      <c r="P472" s="193"/>
      <c r="Q472" s="49">
        <v>9</v>
      </c>
      <c r="R472" s="48"/>
      <c r="S472" s="111"/>
      <c r="T472" s="50"/>
      <c r="U472" s="223"/>
      <c r="V472" s="214"/>
      <c r="W472" s="47" t="s">
        <v>9</v>
      </c>
      <c r="X472" s="48" t="s">
        <v>2</v>
      </c>
      <c r="Y472" s="241"/>
      <c r="Z472" s="13"/>
    </row>
    <row r="473" spans="1:26" ht="14.25" customHeight="1" x14ac:dyDescent="0.25">
      <c r="A473" s="188">
        <f t="shared" ref="A473" si="44">A464+1</f>
        <v>53</v>
      </c>
      <c r="B473" s="197"/>
      <c r="C473" s="197"/>
      <c r="D473" s="197"/>
      <c r="E473" s="197"/>
      <c r="F473" s="194"/>
      <c r="G473" s="197"/>
      <c r="H473" s="197"/>
      <c r="I473" s="197"/>
      <c r="J473" s="218" t="s">
        <v>10</v>
      </c>
      <c r="K473" s="221" t="s">
        <v>164</v>
      </c>
      <c r="L473" s="222"/>
      <c r="M473" s="43" t="s">
        <v>0</v>
      </c>
      <c r="N473" s="211" t="str">
        <f>IF(J473="Threat",IFERROR(VLOOKUP(M473&amp;MAX(VLOOKUP(M474,Definition!$C$28:$E$33,3,FALSE),VLOOKUP(M475,Definition!$D$28:$E$33,2,FALSE),VLOOKUP(M476,ADMIN!$G$2:$H$7,2,FALSE),VLOOKUP(M477,ADMIN!$G$2:$H$7,2,FALSE),VLOOKUP(M478,ADMIN!$G$2:$H$7,2,FALSE),VLOOKUP(M479,ADMIN!$G$2:$H$7,2,FALSE),VLOOKUP(M480,ADMIN!$G$2:$H$7,2,FALSE),VLOOKUP(M481,ADMIN!$G$2:$H$7,2,FALSE)),ADMIN!$A$1:$B$35,2,FALSE),"NIL"),IF(J473="Opportunity",IFERROR(VLOOKUP(M473&amp;MAX(VLOOKUP(M474,Definition!$C$28:$D$33,5,FALSE),VLOOKUP(M475,Definition!$D$28:$D$33,4,FALSE),VLOOKUP(M476,ADMIN!$G$2:$H$7,2,FALSE),VLOOKUP(M477,ADMIN!$G$2:$H$7,2,FALSE),VLOOKUP(M478,ADMIN!$G$2:$H$7,2,FALSE),VLOOKUP(M479,ADMIN!$G$2:$H$7,2,FALSE),VLOOKUP(M480,ADMIN!$G$2:$H$7,2,FALSE),VLOOKUP(M481,ADMIN!$G$2:$H$7,2,FALSE)),ADMIN!$A$1:$C$35,3,FALSE),"NIL"),"Nil"))</f>
        <v>NIL</v>
      </c>
      <c r="O473" s="191"/>
      <c r="P473" s="191"/>
      <c r="Q473" s="44">
        <v>1</v>
      </c>
      <c r="R473" s="45"/>
      <c r="S473" s="109"/>
      <c r="T473" s="46"/>
      <c r="U473" s="218" t="s">
        <v>11</v>
      </c>
      <c r="V473" s="237" t="s">
        <v>164</v>
      </c>
      <c r="W473" s="238"/>
      <c r="X473" s="43" t="s">
        <v>0</v>
      </c>
      <c r="Y473" s="239" t="str">
        <f>IF(U473="Threat",IFERROR(VLOOKUP(X473&amp;MAX(VLOOKUP(X474,Definition!$C$28:$E$33,3,FALSE),VLOOKUP(X475,Definition!$D$28:$E$33,2,FALSE),VLOOKUP(X476,ADMIN!$G$2:$H$7,2,FALSE),VLOOKUP(X477,ADMIN!$G$2:$H$7,2,FALSE),VLOOKUP(X478,ADMIN!$G$2:$H$7,2,FALSE),VLOOKUP(X479,ADMIN!$G$2:$H$7,2,FALSE),VLOOKUP(X480,ADMIN!$G$2:$H$7,2,FALSE),VLOOKUP(X481,ADMIN!$G$2:$H$7,2,FALSE)),$A$1:$B$1,2,FALSE),"NIL"),IF(U473="Opportunity",IFERROR(VLOOKUP(X473&amp;MAX(VLOOKUP(X474,ADMIN!$D$2:$H$7,5,FALSE),VLOOKUP(X475,ADMIN!$E$2:$H$7,4,FALSE),VLOOKUP(X476,ADMIN!$G$2:$H$7,2,FALSE),VLOOKUP(X477,ADMIN!$G$2:$H$7,2,FALSE),VLOOKUP(X478,ADMIN!$G$2:$H$7,2,FALSE),VLOOKUP(X479,ADMIN!$G$2:$H$7,2,FALSE),VLOOKUP(X480,ADMIN!$G$2:$H$7,2,FALSE),VLOOKUP(X481,ADMIN!$G$2:$H$7,2,FALSE)),$A$1:$C$1,3,FALSE),"NIL"),"Nil"))</f>
        <v>NIL</v>
      </c>
      <c r="Z473" s="13"/>
    </row>
    <row r="474" spans="1:26" ht="14.25" customHeight="1" x14ac:dyDescent="0.25">
      <c r="A474" s="189"/>
      <c r="B474" s="198"/>
      <c r="C474" s="198"/>
      <c r="D474" s="198"/>
      <c r="E474" s="198"/>
      <c r="F474" s="195"/>
      <c r="G474" s="198"/>
      <c r="H474" s="198"/>
      <c r="I474" s="198"/>
      <c r="J474" s="219"/>
      <c r="K474" s="209" t="s">
        <v>158</v>
      </c>
      <c r="L474" s="9" t="s">
        <v>1</v>
      </c>
      <c r="M474" s="7" t="s">
        <v>2</v>
      </c>
      <c r="N474" s="212"/>
      <c r="O474" s="192"/>
      <c r="P474" s="192"/>
      <c r="Q474" s="36">
        <v>2</v>
      </c>
      <c r="R474" s="7"/>
      <c r="S474" s="110"/>
      <c r="T474" s="8"/>
      <c r="U474" s="219"/>
      <c r="V474" s="209" t="s">
        <v>158</v>
      </c>
      <c r="W474" s="9" t="s">
        <v>1</v>
      </c>
      <c r="X474" s="7" t="s">
        <v>2</v>
      </c>
      <c r="Y474" s="240"/>
      <c r="Z474" s="13"/>
    </row>
    <row r="475" spans="1:26" ht="14.25" customHeight="1" x14ac:dyDescent="0.25">
      <c r="A475" s="189"/>
      <c r="B475" s="198"/>
      <c r="C475" s="198"/>
      <c r="D475" s="198"/>
      <c r="E475" s="198"/>
      <c r="F475" s="195"/>
      <c r="G475" s="198"/>
      <c r="H475" s="198"/>
      <c r="I475" s="198"/>
      <c r="J475" s="219"/>
      <c r="K475" s="209"/>
      <c r="L475" s="9" t="s">
        <v>3</v>
      </c>
      <c r="M475" s="7" t="s">
        <v>2</v>
      </c>
      <c r="N475" s="212"/>
      <c r="O475" s="192"/>
      <c r="P475" s="192"/>
      <c r="Q475" s="36">
        <v>3</v>
      </c>
      <c r="R475" s="7"/>
      <c r="S475" s="110"/>
      <c r="T475" s="8"/>
      <c r="U475" s="219"/>
      <c r="V475" s="209"/>
      <c r="W475" s="9" t="s">
        <v>3</v>
      </c>
      <c r="X475" s="7" t="s">
        <v>2</v>
      </c>
      <c r="Y475" s="240"/>
      <c r="Z475" s="13"/>
    </row>
    <row r="476" spans="1:26" ht="14.25" customHeight="1" x14ac:dyDescent="0.25">
      <c r="A476" s="189"/>
      <c r="B476" s="198"/>
      <c r="C476" s="198"/>
      <c r="D476" s="198"/>
      <c r="E476" s="198"/>
      <c r="F476" s="195"/>
      <c r="G476" s="198"/>
      <c r="H476" s="198"/>
      <c r="I476" s="198"/>
      <c r="J476" s="219"/>
      <c r="K476" s="209"/>
      <c r="L476" s="9" t="s">
        <v>4</v>
      </c>
      <c r="M476" s="7" t="s">
        <v>2</v>
      </c>
      <c r="N476" s="212"/>
      <c r="O476" s="192"/>
      <c r="P476" s="192"/>
      <c r="Q476" s="36">
        <v>4</v>
      </c>
      <c r="R476" s="7"/>
      <c r="S476" s="110"/>
      <c r="T476" s="8"/>
      <c r="U476" s="219"/>
      <c r="V476" s="209"/>
      <c r="W476" s="9" t="s">
        <v>4</v>
      </c>
      <c r="X476" s="7" t="s">
        <v>2</v>
      </c>
      <c r="Y476" s="240"/>
      <c r="Z476" s="13"/>
    </row>
    <row r="477" spans="1:26" ht="14.25" customHeight="1" x14ac:dyDescent="0.25">
      <c r="A477" s="189"/>
      <c r="B477" s="198"/>
      <c r="C477" s="198"/>
      <c r="D477" s="198"/>
      <c r="E477" s="198"/>
      <c r="F477" s="195"/>
      <c r="G477" s="198"/>
      <c r="H477" s="198"/>
      <c r="I477" s="198"/>
      <c r="J477" s="219"/>
      <c r="K477" s="209"/>
      <c r="L477" s="9" t="s">
        <v>5</v>
      </c>
      <c r="M477" s="7" t="s">
        <v>2</v>
      </c>
      <c r="N477" s="212"/>
      <c r="O477" s="192"/>
      <c r="P477" s="192"/>
      <c r="Q477" s="36">
        <v>5</v>
      </c>
      <c r="R477" s="7"/>
      <c r="S477" s="110"/>
      <c r="T477" s="8"/>
      <c r="U477" s="219"/>
      <c r="V477" s="209"/>
      <c r="W477" s="9" t="s">
        <v>5</v>
      </c>
      <c r="X477" s="7" t="s">
        <v>2</v>
      </c>
      <c r="Y477" s="240"/>
      <c r="Z477" s="13"/>
    </row>
    <row r="478" spans="1:26" ht="14.25" customHeight="1" x14ac:dyDescent="0.25">
      <c r="A478" s="189"/>
      <c r="B478" s="198"/>
      <c r="C478" s="198"/>
      <c r="D478" s="198"/>
      <c r="E478" s="198"/>
      <c r="F478" s="195"/>
      <c r="G478" s="198"/>
      <c r="H478" s="198"/>
      <c r="I478" s="198"/>
      <c r="J478" s="219"/>
      <c r="K478" s="209"/>
      <c r="L478" s="9" t="s">
        <v>6</v>
      </c>
      <c r="M478" s="7" t="s">
        <v>2</v>
      </c>
      <c r="N478" s="212"/>
      <c r="O478" s="192"/>
      <c r="P478" s="192"/>
      <c r="Q478" s="36">
        <v>6</v>
      </c>
      <c r="R478" s="7"/>
      <c r="S478" s="110"/>
      <c r="T478" s="8"/>
      <c r="U478" s="219"/>
      <c r="V478" s="209"/>
      <c r="W478" s="9" t="s">
        <v>6</v>
      </c>
      <c r="X478" s="7" t="s">
        <v>2</v>
      </c>
      <c r="Y478" s="240"/>
      <c r="Z478" s="13"/>
    </row>
    <row r="479" spans="1:26" ht="14.25" customHeight="1" x14ac:dyDescent="0.25">
      <c r="A479" s="189"/>
      <c r="B479" s="198"/>
      <c r="C479" s="198"/>
      <c r="D479" s="198"/>
      <c r="E479" s="198"/>
      <c r="F479" s="195"/>
      <c r="G479" s="198"/>
      <c r="H479" s="198"/>
      <c r="I479" s="198"/>
      <c r="J479" s="219"/>
      <c r="K479" s="209"/>
      <c r="L479" s="9" t="s">
        <v>7</v>
      </c>
      <c r="M479" s="7" t="s">
        <v>2</v>
      </c>
      <c r="N479" s="212"/>
      <c r="O479" s="192"/>
      <c r="P479" s="192"/>
      <c r="Q479" s="36">
        <v>7</v>
      </c>
      <c r="R479" s="7"/>
      <c r="S479" s="110"/>
      <c r="T479" s="8"/>
      <c r="U479" s="219"/>
      <c r="V479" s="209"/>
      <c r="W479" s="9" t="s">
        <v>7</v>
      </c>
      <c r="X479" s="7" t="s">
        <v>2</v>
      </c>
      <c r="Y479" s="240"/>
      <c r="Z479" s="13"/>
    </row>
    <row r="480" spans="1:26" ht="14.25" customHeight="1" x14ac:dyDescent="0.25">
      <c r="A480" s="189"/>
      <c r="B480" s="198"/>
      <c r="C480" s="198"/>
      <c r="D480" s="198"/>
      <c r="E480" s="198"/>
      <c r="F480" s="195"/>
      <c r="G480" s="198"/>
      <c r="H480" s="198"/>
      <c r="I480" s="198"/>
      <c r="J480" s="219"/>
      <c r="K480" s="209"/>
      <c r="L480" s="9" t="s">
        <v>8</v>
      </c>
      <c r="M480" s="7" t="s">
        <v>2</v>
      </c>
      <c r="N480" s="212"/>
      <c r="O480" s="192"/>
      <c r="P480" s="192"/>
      <c r="Q480" s="36">
        <v>8</v>
      </c>
      <c r="R480" s="7"/>
      <c r="S480" s="110"/>
      <c r="T480" s="8"/>
      <c r="U480" s="219"/>
      <c r="V480" s="209"/>
      <c r="W480" s="9" t="s">
        <v>8</v>
      </c>
      <c r="X480" s="7" t="s">
        <v>2</v>
      </c>
      <c r="Y480" s="240"/>
      <c r="Z480" s="13"/>
    </row>
    <row r="481" spans="1:26" ht="15" customHeight="1" thickBot="1" x14ac:dyDescent="0.3">
      <c r="A481" s="190"/>
      <c r="B481" s="199"/>
      <c r="C481" s="199"/>
      <c r="D481" s="199"/>
      <c r="E481" s="199"/>
      <c r="F481" s="196"/>
      <c r="G481" s="199"/>
      <c r="H481" s="199"/>
      <c r="I481" s="199"/>
      <c r="J481" s="223"/>
      <c r="K481" s="214"/>
      <c r="L481" s="47" t="s">
        <v>9</v>
      </c>
      <c r="M481" s="48" t="s">
        <v>2</v>
      </c>
      <c r="N481" s="213"/>
      <c r="O481" s="193"/>
      <c r="P481" s="193"/>
      <c r="Q481" s="49">
        <v>9</v>
      </c>
      <c r="R481" s="48"/>
      <c r="S481" s="111"/>
      <c r="T481" s="50"/>
      <c r="U481" s="223"/>
      <c r="V481" s="214"/>
      <c r="W481" s="47" t="s">
        <v>9</v>
      </c>
      <c r="X481" s="48" t="s">
        <v>2</v>
      </c>
      <c r="Y481" s="241"/>
      <c r="Z481" s="13"/>
    </row>
    <row r="482" spans="1:26" ht="14.25" customHeight="1" x14ac:dyDescent="0.25">
      <c r="A482" s="188">
        <f t="shared" ref="A482" si="45">A473+1</f>
        <v>54</v>
      </c>
      <c r="B482" s="197"/>
      <c r="C482" s="197"/>
      <c r="D482" s="197"/>
      <c r="E482" s="197"/>
      <c r="F482" s="194"/>
      <c r="G482" s="197"/>
      <c r="H482" s="197"/>
      <c r="I482" s="197"/>
      <c r="J482" s="218" t="s">
        <v>10</v>
      </c>
      <c r="K482" s="221" t="s">
        <v>164</v>
      </c>
      <c r="L482" s="222"/>
      <c r="M482" s="43" t="s">
        <v>0</v>
      </c>
      <c r="N482" s="211" t="str">
        <f>IF(J482="Threat",IFERROR(VLOOKUP(M482&amp;MAX(VLOOKUP(M483,Definition!$C$28:$E$33,3,FALSE),VLOOKUP(M484,Definition!$D$28:$E$33,2,FALSE),VLOOKUP(M485,ADMIN!$G$2:$H$7,2,FALSE),VLOOKUP(M486,ADMIN!$G$2:$H$7,2,FALSE),VLOOKUP(M487,ADMIN!$G$2:$H$7,2,FALSE),VLOOKUP(M488,ADMIN!$G$2:$H$7,2,FALSE),VLOOKUP(M489,ADMIN!$G$2:$H$7,2,FALSE),VLOOKUP(M490,ADMIN!$G$2:$H$7,2,FALSE)),ADMIN!$A$1:$B$35,2,FALSE),"NIL"),IF(J482="Opportunity",IFERROR(VLOOKUP(M482&amp;MAX(VLOOKUP(M483,Definition!$C$28:$D$33,5,FALSE),VLOOKUP(M484,Definition!$D$28:$D$33,4,FALSE),VLOOKUP(M485,ADMIN!$G$2:$H$7,2,FALSE),VLOOKUP(M486,ADMIN!$G$2:$H$7,2,FALSE),VLOOKUP(M487,ADMIN!$G$2:$H$7,2,FALSE),VLOOKUP(M488,ADMIN!$G$2:$H$7,2,FALSE),VLOOKUP(M489,ADMIN!$G$2:$H$7,2,FALSE),VLOOKUP(M490,ADMIN!$G$2:$H$7,2,FALSE)),ADMIN!$A$1:$C$35,3,FALSE),"NIL"),"Nil"))</f>
        <v>NIL</v>
      </c>
      <c r="O482" s="191"/>
      <c r="P482" s="191"/>
      <c r="Q482" s="44">
        <v>1</v>
      </c>
      <c r="R482" s="45"/>
      <c r="S482" s="109"/>
      <c r="T482" s="46"/>
      <c r="U482" s="218" t="s">
        <v>11</v>
      </c>
      <c r="V482" s="237" t="s">
        <v>164</v>
      </c>
      <c r="W482" s="238"/>
      <c r="X482" s="43" t="s">
        <v>0</v>
      </c>
      <c r="Y482" s="239" t="str">
        <f>IF(U482="Threat",IFERROR(VLOOKUP(X482&amp;MAX(VLOOKUP(X483,Definition!$C$28:$E$33,3,FALSE),VLOOKUP(X484,Definition!$D$28:$E$33,2,FALSE),VLOOKUP(X485,ADMIN!$G$2:$H$7,2,FALSE),VLOOKUP(X486,ADMIN!$G$2:$H$7,2,FALSE),VLOOKUP(X487,ADMIN!$G$2:$H$7,2,FALSE),VLOOKUP(X488,ADMIN!$G$2:$H$7,2,FALSE),VLOOKUP(X489,ADMIN!$G$2:$H$7,2,FALSE),VLOOKUP(X490,ADMIN!$G$2:$H$7,2,FALSE)),$A$1:$B$1,2,FALSE),"NIL"),IF(U482="Opportunity",IFERROR(VLOOKUP(X482&amp;MAX(VLOOKUP(X483,ADMIN!$D$2:$H$7,5,FALSE),VLOOKUP(X484,ADMIN!$E$2:$H$7,4,FALSE),VLOOKUP(X485,ADMIN!$G$2:$H$7,2,FALSE),VLOOKUP(X486,ADMIN!$G$2:$H$7,2,FALSE),VLOOKUP(X487,ADMIN!$G$2:$H$7,2,FALSE),VLOOKUP(X488,ADMIN!$G$2:$H$7,2,FALSE),VLOOKUP(X489,ADMIN!$G$2:$H$7,2,FALSE),VLOOKUP(X490,ADMIN!$G$2:$H$7,2,FALSE)),$A$1:$C$1,3,FALSE),"NIL"),"Nil"))</f>
        <v>NIL</v>
      </c>
      <c r="Z482" s="13"/>
    </row>
    <row r="483" spans="1:26" ht="14.25" customHeight="1" x14ac:dyDescent="0.25">
      <c r="A483" s="189"/>
      <c r="B483" s="198"/>
      <c r="C483" s="198"/>
      <c r="D483" s="198"/>
      <c r="E483" s="198"/>
      <c r="F483" s="195"/>
      <c r="G483" s="198"/>
      <c r="H483" s="198"/>
      <c r="I483" s="198"/>
      <c r="J483" s="219"/>
      <c r="K483" s="209" t="s">
        <v>158</v>
      </c>
      <c r="L483" s="9" t="s">
        <v>1</v>
      </c>
      <c r="M483" s="7" t="s">
        <v>2</v>
      </c>
      <c r="N483" s="212"/>
      <c r="O483" s="192"/>
      <c r="P483" s="192"/>
      <c r="Q483" s="36">
        <v>2</v>
      </c>
      <c r="R483" s="7"/>
      <c r="S483" s="110"/>
      <c r="T483" s="8"/>
      <c r="U483" s="219"/>
      <c r="V483" s="209" t="s">
        <v>158</v>
      </c>
      <c r="W483" s="9" t="s">
        <v>1</v>
      </c>
      <c r="X483" s="7" t="s">
        <v>2</v>
      </c>
      <c r="Y483" s="240"/>
      <c r="Z483" s="13"/>
    </row>
    <row r="484" spans="1:26" ht="14.25" customHeight="1" x14ac:dyDescent="0.25">
      <c r="A484" s="189"/>
      <c r="B484" s="198"/>
      <c r="C484" s="198"/>
      <c r="D484" s="198"/>
      <c r="E484" s="198"/>
      <c r="F484" s="195"/>
      <c r="G484" s="198"/>
      <c r="H484" s="198"/>
      <c r="I484" s="198"/>
      <c r="J484" s="219"/>
      <c r="K484" s="209"/>
      <c r="L484" s="9" t="s">
        <v>3</v>
      </c>
      <c r="M484" s="7" t="s">
        <v>2</v>
      </c>
      <c r="N484" s="212"/>
      <c r="O484" s="192"/>
      <c r="P484" s="192"/>
      <c r="Q484" s="36">
        <v>3</v>
      </c>
      <c r="R484" s="7"/>
      <c r="S484" s="110"/>
      <c r="T484" s="8"/>
      <c r="U484" s="219"/>
      <c r="V484" s="209"/>
      <c r="W484" s="9" t="s">
        <v>3</v>
      </c>
      <c r="X484" s="7" t="s">
        <v>2</v>
      </c>
      <c r="Y484" s="240"/>
      <c r="Z484" s="13"/>
    </row>
    <row r="485" spans="1:26" ht="14.25" customHeight="1" x14ac:dyDescent="0.25">
      <c r="A485" s="189"/>
      <c r="B485" s="198"/>
      <c r="C485" s="198"/>
      <c r="D485" s="198"/>
      <c r="E485" s="198"/>
      <c r="F485" s="195"/>
      <c r="G485" s="198"/>
      <c r="H485" s="198"/>
      <c r="I485" s="198"/>
      <c r="J485" s="219"/>
      <c r="K485" s="209"/>
      <c r="L485" s="9" t="s">
        <v>4</v>
      </c>
      <c r="M485" s="7" t="s">
        <v>2</v>
      </c>
      <c r="N485" s="212"/>
      <c r="O485" s="192"/>
      <c r="P485" s="192"/>
      <c r="Q485" s="36">
        <v>4</v>
      </c>
      <c r="R485" s="7"/>
      <c r="S485" s="110"/>
      <c r="T485" s="8"/>
      <c r="U485" s="219"/>
      <c r="V485" s="209"/>
      <c r="W485" s="9" t="s">
        <v>4</v>
      </c>
      <c r="X485" s="7" t="s">
        <v>2</v>
      </c>
      <c r="Y485" s="240"/>
      <c r="Z485" s="13"/>
    </row>
    <row r="486" spans="1:26" ht="14.25" customHeight="1" x14ac:dyDescent="0.25">
      <c r="A486" s="189"/>
      <c r="B486" s="198"/>
      <c r="C486" s="198"/>
      <c r="D486" s="198"/>
      <c r="E486" s="198"/>
      <c r="F486" s="195"/>
      <c r="G486" s="198"/>
      <c r="H486" s="198"/>
      <c r="I486" s="198"/>
      <c r="J486" s="219"/>
      <c r="K486" s="209"/>
      <c r="L486" s="9" t="s">
        <v>5</v>
      </c>
      <c r="M486" s="7" t="s">
        <v>2</v>
      </c>
      <c r="N486" s="212"/>
      <c r="O486" s="192"/>
      <c r="P486" s="192"/>
      <c r="Q486" s="36">
        <v>5</v>
      </c>
      <c r="R486" s="7"/>
      <c r="S486" s="110"/>
      <c r="T486" s="8"/>
      <c r="U486" s="219"/>
      <c r="V486" s="209"/>
      <c r="W486" s="9" t="s">
        <v>5</v>
      </c>
      <c r="X486" s="7" t="s">
        <v>2</v>
      </c>
      <c r="Y486" s="240"/>
      <c r="Z486" s="13"/>
    </row>
    <row r="487" spans="1:26" ht="14.25" customHeight="1" x14ac:dyDescent="0.25">
      <c r="A487" s="189"/>
      <c r="B487" s="198"/>
      <c r="C487" s="198"/>
      <c r="D487" s="198"/>
      <c r="E487" s="198"/>
      <c r="F487" s="195"/>
      <c r="G487" s="198"/>
      <c r="H487" s="198"/>
      <c r="I487" s="198"/>
      <c r="J487" s="219"/>
      <c r="K487" s="209"/>
      <c r="L487" s="9" t="s">
        <v>6</v>
      </c>
      <c r="M487" s="7" t="s">
        <v>2</v>
      </c>
      <c r="N487" s="212"/>
      <c r="O487" s="192"/>
      <c r="P487" s="192"/>
      <c r="Q487" s="36">
        <v>6</v>
      </c>
      <c r="R487" s="7"/>
      <c r="S487" s="110"/>
      <c r="T487" s="8"/>
      <c r="U487" s="219"/>
      <c r="V487" s="209"/>
      <c r="W487" s="9" t="s">
        <v>6</v>
      </c>
      <c r="X487" s="7" t="s">
        <v>2</v>
      </c>
      <c r="Y487" s="240"/>
      <c r="Z487" s="13"/>
    </row>
    <row r="488" spans="1:26" ht="14.25" customHeight="1" x14ac:dyDescent="0.25">
      <c r="A488" s="189"/>
      <c r="B488" s="198"/>
      <c r="C488" s="198"/>
      <c r="D488" s="198"/>
      <c r="E488" s="198"/>
      <c r="F488" s="195"/>
      <c r="G488" s="198"/>
      <c r="H488" s="198"/>
      <c r="I488" s="198"/>
      <c r="J488" s="219"/>
      <c r="K488" s="209"/>
      <c r="L488" s="9" t="s">
        <v>7</v>
      </c>
      <c r="M488" s="7" t="s">
        <v>2</v>
      </c>
      <c r="N488" s="212"/>
      <c r="O488" s="192"/>
      <c r="P488" s="192"/>
      <c r="Q488" s="36">
        <v>7</v>
      </c>
      <c r="R488" s="7"/>
      <c r="S488" s="110"/>
      <c r="T488" s="8"/>
      <c r="U488" s="219"/>
      <c r="V488" s="209"/>
      <c r="W488" s="9" t="s">
        <v>7</v>
      </c>
      <c r="X488" s="7" t="s">
        <v>2</v>
      </c>
      <c r="Y488" s="240"/>
      <c r="Z488" s="13"/>
    </row>
    <row r="489" spans="1:26" ht="14.25" customHeight="1" x14ac:dyDescent="0.25">
      <c r="A489" s="189"/>
      <c r="B489" s="198"/>
      <c r="C489" s="198"/>
      <c r="D489" s="198"/>
      <c r="E489" s="198"/>
      <c r="F489" s="195"/>
      <c r="G489" s="198"/>
      <c r="H489" s="198"/>
      <c r="I489" s="198"/>
      <c r="J489" s="219"/>
      <c r="K489" s="209"/>
      <c r="L489" s="9" t="s">
        <v>8</v>
      </c>
      <c r="M489" s="7" t="s">
        <v>2</v>
      </c>
      <c r="N489" s="212"/>
      <c r="O489" s="192"/>
      <c r="P489" s="192"/>
      <c r="Q489" s="36">
        <v>8</v>
      </c>
      <c r="R489" s="7"/>
      <c r="S489" s="110"/>
      <c r="T489" s="8"/>
      <c r="U489" s="219"/>
      <c r="V489" s="209"/>
      <c r="W489" s="9" t="s">
        <v>8</v>
      </c>
      <c r="X489" s="7" t="s">
        <v>2</v>
      </c>
      <c r="Y489" s="240"/>
      <c r="Z489" s="13"/>
    </row>
    <row r="490" spans="1:26" ht="15" customHeight="1" thickBot="1" x14ac:dyDescent="0.3">
      <c r="A490" s="190"/>
      <c r="B490" s="199"/>
      <c r="C490" s="199"/>
      <c r="D490" s="199"/>
      <c r="E490" s="199"/>
      <c r="F490" s="196"/>
      <c r="G490" s="199"/>
      <c r="H490" s="199"/>
      <c r="I490" s="199"/>
      <c r="J490" s="223"/>
      <c r="K490" s="214"/>
      <c r="L490" s="47" t="s">
        <v>9</v>
      </c>
      <c r="M490" s="48" t="s">
        <v>2</v>
      </c>
      <c r="N490" s="213"/>
      <c r="O490" s="193"/>
      <c r="P490" s="193"/>
      <c r="Q490" s="49">
        <v>9</v>
      </c>
      <c r="R490" s="48"/>
      <c r="S490" s="111"/>
      <c r="T490" s="50"/>
      <c r="U490" s="223"/>
      <c r="V490" s="214"/>
      <c r="W490" s="47" t="s">
        <v>9</v>
      </c>
      <c r="X490" s="48" t="s">
        <v>2</v>
      </c>
      <c r="Y490" s="241"/>
      <c r="Z490" s="13"/>
    </row>
    <row r="491" spans="1:26" ht="14.25" customHeight="1" x14ac:dyDescent="0.25">
      <c r="A491" s="188">
        <f t="shared" ref="A491" si="46">A482+1</f>
        <v>55</v>
      </c>
      <c r="B491" s="197"/>
      <c r="C491" s="197"/>
      <c r="D491" s="197"/>
      <c r="E491" s="197"/>
      <c r="F491" s="194"/>
      <c r="G491" s="197"/>
      <c r="H491" s="197"/>
      <c r="I491" s="197"/>
      <c r="J491" s="218" t="s">
        <v>10</v>
      </c>
      <c r="K491" s="221" t="s">
        <v>164</v>
      </c>
      <c r="L491" s="222"/>
      <c r="M491" s="43" t="s">
        <v>0</v>
      </c>
      <c r="N491" s="211" t="str">
        <f>IF(J491="Threat",IFERROR(VLOOKUP(M491&amp;MAX(VLOOKUP(M492,Definition!$C$28:$E$33,3,FALSE),VLOOKUP(M493,Definition!$D$28:$E$33,2,FALSE),VLOOKUP(M494,ADMIN!$G$2:$H$7,2,FALSE),VLOOKUP(M495,ADMIN!$G$2:$H$7,2,FALSE),VLOOKUP(M496,ADMIN!$G$2:$H$7,2,FALSE),VLOOKUP(M497,ADMIN!$G$2:$H$7,2,FALSE),VLOOKUP(M498,ADMIN!$G$2:$H$7,2,FALSE),VLOOKUP(M499,ADMIN!$G$2:$H$7,2,FALSE)),ADMIN!$A$1:$B$35,2,FALSE),"NIL"),IF(J491="Opportunity",IFERROR(VLOOKUP(M491&amp;MAX(VLOOKUP(M492,Definition!$C$28:$D$33,5,FALSE),VLOOKUP(M493,Definition!$D$28:$D$33,4,FALSE),VLOOKUP(M494,ADMIN!$G$2:$H$7,2,FALSE),VLOOKUP(M495,ADMIN!$G$2:$H$7,2,FALSE),VLOOKUP(M496,ADMIN!$G$2:$H$7,2,FALSE),VLOOKUP(M497,ADMIN!$G$2:$H$7,2,FALSE),VLOOKUP(M498,ADMIN!$G$2:$H$7,2,FALSE),VLOOKUP(M499,ADMIN!$G$2:$H$7,2,FALSE)),ADMIN!$A$1:$C$35,3,FALSE),"NIL"),"Nil"))</f>
        <v>NIL</v>
      </c>
      <c r="O491" s="191"/>
      <c r="P491" s="191"/>
      <c r="Q491" s="44">
        <v>1</v>
      </c>
      <c r="R491" s="45"/>
      <c r="S491" s="109"/>
      <c r="T491" s="46"/>
      <c r="U491" s="218" t="s">
        <v>11</v>
      </c>
      <c r="V491" s="237" t="s">
        <v>164</v>
      </c>
      <c r="W491" s="238"/>
      <c r="X491" s="43" t="s">
        <v>0</v>
      </c>
      <c r="Y491" s="239" t="str">
        <f>IF(U491="Threat",IFERROR(VLOOKUP(X491&amp;MAX(VLOOKUP(X492,Definition!$C$28:$E$33,3,FALSE),VLOOKUP(X493,Definition!$D$28:$E$33,2,FALSE),VLOOKUP(X494,ADMIN!$G$2:$H$7,2,FALSE),VLOOKUP(X495,ADMIN!$G$2:$H$7,2,FALSE),VLOOKUP(X496,ADMIN!$G$2:$H$7,2,FALSE),VLOOKUP(X497,ADMIN!$G$2:$H$7,2,FALSE),VLOOKUP(X498,ADMIN!$G$2:$H$7,2,FALSE),VLOOKUP(X499,ADMIN!$G$2:$H$7,2,FALSE)),$A$1:$B$1,2,FALSE),"NIL"),IF(U491="Opportunity",IFERROR(VLOOKUP(X491&amp;MAX(VLOOKUP(X492,ADMIN!$D$2:$H$7,5,FALSE),VLOOKUP(X493,ADMIN!$E$2:$H$7,4,FALSE),VLOOKUP(X494,ADMIN!$G$2:$H$7,2,FALSE),VLOOKUP(X495,ADMIN!$G$2:$H$7,2,FALSE),VLOOKUP(X496,ADMIN!$G$2:$H$7,2,FALSE),VLOOKUP(X497,ADMIN!$G$2:$H$7,2,FALSE),VLOOKUP(X498,ADMIN!$G$2:$H$7,2,FALSE),VLOOKUP(X499,ADMIN!$G$2:$H$7,2,FALSE)),$A$1:$C$1,3,FALSE),"NIL"),"Nil"))</f>
        <v>NIL</v>
      </c>
      <c r="Z491" s="13"/>
    </row>
    <row r="492" spans="1:26" ht="14.25" customHeight="1" x14ac:dyDescent="0.25">
      <c r="A492" s="189"/>
      <c r="B492" s="198"/>
      <c r="C492" s="198"/>
      <c r="D492" s="198"/>
      <c r="E492" s="198"/>
      <c r="F492" s="195"/>
      <c r="G492" s="198"/>
      <c r="H492" s="198"/>
      <c r="I492" s="198"/>
      <c r="J492" s="219"/>
      <c r="K492" s="209" t="s">
        <v>158</v>
      </c>
      <c r="L492" s="9" t="s">
        <v>1</v>
      </c>
      <c r="M492" s="7" t="s">
        <v>2</v>
      </c>
      <c r="N492" s="212"/>
      <c r="O492" s="192"/>
      <c r="P492" s="192"/>
      <c r="Q492" s="36">
        <v>2</v>
      </c>
      <c r="R492" s="7"/>
      <c r="S492" s="110"/>
      <c r="T492" s="8"/>
      <c r="U492" s="219"/>
      <c r="V492" s="209" t="s">
        <v>158</v>
      </c>
      <c r="W492" s="9" t="s">
        <v>1</v>
      </c>
      <c r="X492" s="7" t="s">
        <v>2</v>
      </c>
      <c r="Y492" s="240"/>
      <c r="Z492" s="13"/>
    </row>
    <row r="493" spans="1:26" ht="14.25" customHeight="1" x14ac:dyDescent="0.25">
      <c r="A493" s="189"/>
      <c r="B493" s="198"/>
      <c r="C493" s="198"/>
      <c r="D493" s="198"/>
      <c r="E493" s="198"/>
      <c r="F493" s="195"/>
      <c r="G493" s="198"/>
      <c r="H493" s="198"/>
      <c r="I493" s="198"/>
      <c r="J493" s="219"/>
      <c r="K493" s="209"/>
      <c r="L493" s="9" t="s">
        <v>3</v>
      </c>
      <c r="M493" s="7" t="s">
        <v>2</v>
      </c>
      <c r="N493" s="212"/>
      <c r="O493" s="192"/>
      <c r="P493" s="192"/>
      <c r="Q493" s="36">
        <v>3</v>
      </c>
      <c r="R493" s="7"/>
      <c r="S493" s="110"/>
      <c r="T493" s="8"/>
      <c r="U493" s="219"/>
      <c r="V493" s="209"/>
      <c r="W493" s="9" t="s">
        <v>3</v>
      </c>
      <c r="X493" s="7" t="s">
        <v>2</v>
      </c>
      <c r="Y493" s="240"/>
      <c r="Z493" s="13"/>
    </row>
    <row r="494" spans="1:26" ht="14.25" customHeight="1" x14ac:dyDescent="0.25">
      <c r="A494" s="189"/>
      <c r="B494" s="198"/>
      <c r="C494" s="198"/>
      <c r="D494" s="198"/>
      <c r="E494" s="198"/>
      <c r="F494" s="195"/>
      <c r="G494" s="198"/>
      <c r="H494" s="198"/>
      <c r="I494" s="198"/>
      <c r="J494" s="219"/>
      <c r="K494" s="209"/>
      <c r="L494" s="9" t="s">
        <v>4</v>
      </c>
      <c r="M494" s="7" t="s">
        <v>2</v>
      </c>
      <c r="N494" s="212"/>
      <c r="O494" s="192"/>
      <c r="P494" s="192"/>
      <c r="Q494" s="36">
        <v>4</v>
      </c>
      <c r="R494" s="7"/>
      <c r="S494" s="110"/>
      <c r="T494" s="8"/>
      <c r="U494" s="219"/>
      <c r="V494" s="209"/>
      <c r="W494" s="9" t="s">
        <v>4</v>
      </c>
      <c r="X494" s="7" t="s">
        <v>2</v>
      </c>
      <c r="Y494" s="240"/>
      <c r="Z494" s="13"/>
    </row>
    <row r="495" spans="1:26" ht="14.25" customHeight="1" x14ac:dyDescent="0.25">
      <c r="A495" s="189"/>
      <c r="B495" s="198"/>
      <c r="C495" s="198"/>
      <c r="D495" s="198"/>
      <c r="E495" s="198"/>
      <c r="F495" s="195"/>
      <c r="G495" s="198"/>
      <c r="H495" s="198"/>
      <c r="I495" s="198"/>
      <c r="J495" s="219"/>
      <c r="K495" s="209"/>
      <c r="L495" s="9" t="s">
        <v>5</v>
      </c>
      <c r="M495" s="7" t="s">
        <v>2</v>
      </c>
      <c r="N495" s="212"/>
      <c r="O495" s="192"/>
      <c r="P495" s="192"/>
      <c r="Q495" s="36">
        <v>5</v>
      </c>
      <c r="R495" s="7"/>
      <c r="S495" s="110"/>
      <c r="T495" s="8"/>
      <c r="U495" s="219"/>
      <c r="V495" s="209"/>
      <c r="W495" s="9" t="s">
        <v>5</v>
      </c>
      <c r="X495" s="7" t="s">
        <v>2</v>
      </c>
      <c r="Y495" s="240"/>
      <c r="Z495" s="13"/>
    </row>
    <row r="496" spans="1:26" ht="14.25" customHeight="1" x14ac:dyDescent="0.25">
      <c r="A496" s="189"/>
      <c r="B496" s="198"/>
      <c r="C496" s="198"/>
      <c r="D496" s="198"/>
      <c r="E496" s="198"/>
      <c r="F496" s="195"/>
      <c r="G496" s="198"/>
      <c r="H496" s="198"/>
      <c r="I496" s="198"/>
      <c r="J496" s="219"/>
      <c r="K496" s="209"/>
      <c r="L496" s="9" t="s">
        <v>6</v>
      </c>
      <c r="M496" s="7" t="s">
        <v>2</v>
      </c>
      <c r="N496" s="212"/>
      <c r="O496" s="192"/>
      <c r="P496" s="192"/>
      <c r="Q496" s="36">
        <v>6</v>
      </c>
      <c r="R496" s="7"/>
      <c r="S496" s="110"/>
      <c r="T496" s="8"/>
      <c r="U496" s="219"/>
      <c r="V496" s="209"/>
      <c r="W496" s="9" t="s">
        <v>6</v>
      </c>
      <c r="X496" s="7" t="s">
        <v>2</v>
      </c>
      <c r="Y496" s="240"/>
      <c r="Z496" s="13"/>
    </row>
    <row r="497" spans="1:26" ht="14.25" customHeight="1" x14ac:dyDescent="0.25">
      <c r="A497" s="189"/>
      <c r="B497" s="198"/>
      <c r="C497" s="198"/>
      <c r="D497" s="198"/>
      <c r="E497" s="198"/>
      <c r="F497" s="195"/>
      <c r="G497" s="198"/>
      <c r="H497" s="198"/>
      <c r="I497" s="198"/>
      <c r="J497" s="219"/>
      <c r="K497" s="209"/>
      <c r="L497" s="9" t="s">
        <v>7</v>
      </c>
      <c r="M497" s="7" t="s">
        <v>2</v>
      </c>
      <c r="N497" s="212"/>
      <c r="O497" s="192"/>
      <c r="P497" s="192"/>
      <c r="Q497" s="36">
        <v>7</v>
      </c>
      <c r="R497" s="7"/>
      <c r="S497" s="110"/>
      <c r="T497" s="8"/>
      <c r="U497" s="219"/>
      <c r="V497" s="209"/>
      <c r="W497" s="9" t="s">
        <v>7</v>
      </c>
      <c r="X497" s="7" t="s">
        <v>2</v>
      </c>
      <c r="Y497" s="240"/>
      <c r="Z497" s="13"/>
    </row>
    <row r="498" spans="1:26" ht="14.25" customHeight="1" x14ac:dyDescent="0.25">
      <c r="A498" s="189"/>
      <c r="B498" s="198"/>
      <c r="C498" s="198"/>
      <c r="D498" s="198"/>
      <c r="E498" s="198"/>
      <c r="F498" s="195"/>
      <c r="G498" s="198"/>
      <c r="H498" s="198"/>
      <c r="I498" s="198"/>
      <c r="J498" s="219"/>
      <c r="K498" s="209"/>
      <c r="L498" s="9" t="s">
        <v>8</v>
      </c>
      <c r="M498" s="7" t="s">
        <v>2</v>
      </c>
      <c r="N498" s="212"/>
      <c r="O498" s="192"/>
      <c r="P498" s="192"/>
      <c r="Q498" s="36">
        <v>8</v>
      </c>
      <c r="R498" s="7"/>
      <c r="S498" s="110"/>
      <c r="T498" s="8"/>
      <c r="U498" s="219"/>
      <c r="V498" s="209"/>
      <c r="W498" s="9" t="s">
        <v>8</v>
      </c>
      <c r="X498" s="7" t="s">
        <v>2</v>
      </c>
      <c r="Y498" s="240"/>
      <c r="Z498" s="13"/>
    </row>
    <row r="499" spans="1:26" ht="15" customHeight="1" thickBot="1" x14ac:dyDescent="0.3">
      <c r="A499" s="190"/>
      <c r="B499" s="199"/>
      <c r="C499" s="199"/>
      <c r="D499" s="199"/>
      <c r="E499" s="199"/>
      <c r="F499" s="196"/>
      <c r="G499" s="199"/>
      <c r="H499" s="199"/>
      <c r="I499" s="199"/>
      <c r="J499" s="223"/>
      <c r="K499" s="214"/>
      <c r="L499" s="47" t="s">
        <v>9</v>
      </c>
      <c r="M499" s="48" t="s">
        <v>2</v>
      </c>
      <c r="N499" s="213"/>
      <c r="O499" s="193"/>
      <c r="P499" s="193"/>
      <c r="Q499" s="49">
        <v>9</v>
      </c>
      <c r="R499" s="48"/>
      <c r="S499" s="111"/>
      <c r="T499" s="50"/>
      <c r="U499" s="223"/>
      <c r="V499" s="214"/>
      <c r="W499" s="47" t="s">
        <v>9</v>
      </c>
      <c r="X499" s="48" t="s">
        <v>2</v>
      </c>
      <c r="Y499" s="241"/>
      <c r="Z499" s="13"/>
    </row>
    <row r="500" spans="1:26" ht="14.25" customHeight="1" x14ac:dyDescent="0.25">
      <c r="A500" s="188">
        <f t="shared" ref="A500" si="47">A491+1</f>
        <v>56</v>
      </c>
      <c r="B500" s="197"/>
      <c r="C500" s="197"/>
      <c r="D500" s="197"/>
      <c r="E500" s="197"/>
      <c r="F500" s="194"/>
      <c r="G500" s="197"/>
      <c r="H500" s="197"/>
      <c r="I500" s="197"/>
      <c r="J500" s="218" t="s">
        <v>10</v>
      </c>
      <c r="K500" s="221" t="s">
        <v>164</v>
      </c>
      <c r="L500" s="222"/>
      <c r="M500" s="43" t="s">
        <v>0</v>
      </c>
      <c r="N500" s="211" t="str">
        <f>IF(J500="Threat",IFERROR(VLOOKUP(M500&amp;MAX(VLOOKUP(M501,Definition!$C$28:$E$33,3,FALSE),VLOOKUP(M502,Definition!$D$28:$E$33,2,FALSE),VLOOKUP(M503,ADMIN!$G$2:$H$7,2,FALSE),VLOOKUP(M504,ADMIN!$G$2:$H$7,2,FALSE),VLOOKUP(M505,ADMIN!$G$2:$H$7,2,FALSE),VLOOKUP(M506,ADMIN!$G$2:$H$7,2,FALSE),VLOOKUP(M507,ADMIN!$G$2:$H$7,2,FALSE),VLOOKUP(M508,ADMIN!$G$2:$H$7,2,FALSE)),ADMIN!$A$1:$B$35,2,FALSE),"NIL"),IF(J500="Opportunity",IFERROR(VLOOKUP(M500&amp;MAX(VLOOKUP(M501,Definition!$C$28:$D$33,5,FALSE),VLOOKUP(M502,Definition!$D$28:$D$33,4,FALSE),VLOOKUP(M503,ADMIN!$G$2:$H$7,2,FALSE),VLOOKUP(M504,ADMIN!$G$2:$H$7,2,FALSE),VLOOKUP(M505,ADMIN!$G$2:$H$7,2,FALSE),VLOOKUP(M506,ADMIN!$G$2:$H$7,2,FALSE),VLOOKUP(M507,ADMIN!$G$2:$H$7,2,FALSE),VLOOKUP(M508,ADMIN!$G$2:$H$7,2,FALSE)),ADMIN!$A$1:$C$35,3,FALSE),"NIL"),"Nil"))</f>
        <v>NIL</v>
      </c>
      <c r="O500" s="191"/>
      <c r="P500" s="191"/>
      <c r="Q500" s="44">
        <v>1</v>
      </c>
      <c r="R500" s="45"/>
      <c r="S500" s="109"/>
      <c r="T500" s="46"/>
      <c r="U500" s="218" t="s">
        <v>11</v>
      </c>
      <c r="V500" s="237" t="s">
        <v>164</v>
      </c>
      <c r="W500" s="238"/>
      <c r="X500" s="43" t="s">
        <v>0</v>
      </c>
      <c r="Y500" s="239" t="str">
        <f>IF(U500="Threat",IFERROR(VLOOKUP(X500&amp;MAX(VLOOKUP(X501,Definition!$C$28:$E$33,3,FALSE),VLOOKUP(X502,Definition!$D$28:$E$33,2,FALSE),VLOOKUP(X503,ADMIN!$G$2:$H$7,2,FALSE),VLOOKUP(X504,ADMIN!$G$2:$H$7,2,FALSE),VLOOKUP(X505,ADMIN!$G$2:$H$7,2,FALSE),VLOOKUP(X506,ADMIN!$G$2:$H$7,2,FALSE),VLOOKUP(X507,ADMIN!$G$2:$H$7,2,FALSE),VLOOKUP(X508,ADMIN!$G$2:$H$7,2,FALSE)),$A$1:$B$1,2,FALSE),"NIL"),IF(U500="Opportunity",IFERROR(VLOOKUP(X500&amp;MAX(VLOOKUP(X501,ADMIN!$D$2:$H$7,5,FALSE),VLOOKUP(X502,ADMIN!$E$2:$H$7,4,FALSE),VLOOKUP(X503,ADMIN!$G$2:$H$7,2,FALSE),VLOOKUP(X504,ADMIN!$G$2:$H$7,2,FALSE),VLOOKUP(X505,ADMIN!$G$2:$H$7,2,FALSE),VLOOKUP(X506,ADMIN!$G$2:$H$7,2,FALSE),VLOOKUP(X507,ADMIN!$G$2:$H$7,2,FALSE),VLOOKUP(X508,ADMIN!$G$2:$H$7,2,FALSE)),$A$1:$C$1,3,FALSE),"NIL"),"Nil"))</f>
        <v>NIL</v>
      </c>
      <c r="Z500" s="13"/>
    </row>
    <row r="501" spans="1:26" ht="14.25" customHeight="1" x14ac:dyDescent="0.25">
      <c r="A501" s="189"/>
      <c r="B501" s="198"/>
      <c r="C501" s="198"/>
      <c r="D501" s="198"/>
      <c r="E501" s="198"/>
      <c r="F501" s="195"/>
      <c r="G501" s="198"/>
      <c r="H501" s="198"/>
      <c r="I501" s="198"/>
      <c r="J501" s="219"/>
      <c r="K501" s="209" t="s">
        <v>158</v>
      </c>
      <c r="L501" s="9" t="s">
        <v>1</v>
      </c>
      <c r="M501" s="7" t="s">
        <v>2</v>
      </c>
      <c r="N501" s="212"/>
      <c r="O501" s="192"/>
      <c r="P501" s="192"/>
      <c r="Q501" s="36">
        <v>2</v>
      </c>
      <c r="R501" s="7"/>
      <c r="S501" s="110"/>
      <c r="T501" s="8"/>
      <c r="U501" s="219"/>
      <c r="V501" s="209" t="s">
        <v>158</v>
      </c>
      <c r="W501" s="9" t="s">
        <v>1</v>
      </c>
      <c r="X501" s="7" t="s">
        <v>2</v>
      </c>
      <c r="Y501" s="240"/>
      <c r="Z501" s="13"/>
    </row>
    <row r="502" spans="1:26" ht="14.25" customHeight="1" x14ac:dyDescent="0.25">
      <c r="A502" s="189"/>
      <c r="B502" s="198"/>
      <c r="C502" s="198"/>
      <c r="D502" s="198"/>
      <c r="E502" s="198"/>
      <c r="F502" s="195"/>
      <c r="G502" s="198"/>
      <c r="H502" s="198"/>
      <c r="I502" s="198"/>
      <c r="J502" s="219"/>
      <c r="K502" s="209"/>
      <c r="L502" s="9" t="s">
        <v>3</v>
      </c>
      <c r="M502" s="7" t="s">
        <v>2</v>
      </c>
      <c r="N502" s="212"/>
      <c r="O502" s="192"/>
      <c r="P502" s="192"/>
      <c r="Q502" s="36">
        <v>3</v>
      </c>
      <c r="R502" s="7"/>
      <c r="S502" s="110"/>
      <c r="T502" s="8"/>
      <c r="U502" s="219"/>
      <c r="V502" s="209"/>
      <c r="W502" s="9" t="s">
        <v>3</v>
      </c>
      <c r="X502" s="7" t="s">
        <v>2</v>
      </c>
      <c r="Y502" s="240"/>
      <c r="Z502" s="13"/>
    </row>
    <row r="503" spans="1:26" ht="14.25" customHeight="1" x14ac:dyDescent="0.25">
      <c r="A503" s="189"/>
      <c r="B503" s="198"/>
      <c r="C503" s="198"/>
      <c r="D503" s="198"/>
      <c r="E503" s="198"/>
      <c r="F503" s="195"/>
      <c r="G503" s="198"/>
      <c r="H503" s="198"/>
      <c r="I503" s="198"/>
      <c r="J503" s="219"/>
      <c r="K503" s="209"/>
      <c r="L503" s="9" t="s">
        <v>4</v>
      </c>
      <c r="M503" s="7" t="s">
        <v>2</v>
      </c>
      <c r="N503" s="212"/>
      <c r="O503" s="192"/>
      <c r="P503" s="192"/>
      <c r="Q503" s="36">
        <v>4</v>
      </c>
      <c r="R503" s="7"/>
      <c r="S503" s="110"/>
      <c r="T503" s="8"/>
      <c r="U503" s="219"/>
      <c r="V503" s="209"/>
      <c r="W503" s="9" t="s">
        <v>4</v>
      </c>
      <c r="X503" s="7" t="s">
        <v>2</v>
      </c>
      <c r="Y503" s="240"/>
      <c r="Z503" s="13"/>
    </row>
    <row r="504" spans="1:26" ht="14.25" customHeight="1" x14ac:dyDescent="0.25">
      <c r="A504" s="189"/>
      <c r="B504" s="198"/>
      <c r="C504" s="198"/>
      <c r="D504" s="198"/>
      <c r="E504" s="198"/>
      <c r="F504" s="195"/>
      <c r="G504" s="198"/>
      <c r="H504" s="198"/>
      <c r="I504" s="198"/>
      <c r="J504" s="219"/>
      <c r="K504" s="209"/>
      <c r="L504" s="9" t="s">
        <v>5</v>
      </c>
      <c r="M504" s="7" t="s">
        <v>2</v>
      </c>
      <c r="N504" s="212"/>
      <c r="O504" s="192"/>
      <c r="P504" s="192"/>
      <c r="Q504" s="36">
        <v>5</v>
      </c>
      <c r="R504" s="7"/>
      <c r="S504" s="110"/>
      <c r="T504" s="8"/>
      <c r="U504" s="219"/>
      <c r="V504" s="209"/>
      <c r="W504" s="9" t="s">
        <v>5</v>
      </c>
      <c r="X504" s="7" t="s">
        <v>2</v>
      </c>
      <c r="Y504" s="240"/>
      <c r="Z504" s="13"/>
    </row>
    <row r="505" spans="1:26" ht="14.25" customHeight="1" x14ac:dyDescent="0.25">
      <c r="A505" s="189"/>
      <c r="B505" s="198"/>
      <c r="C505" s="198"/>
      <c r="D505" s="198"/>
      <c r="E505" s="198"/>
      <c r="F505" s="195"/>
      <c r="G505" s="198"/>
      <c r="H505" s="198"/>
      <c r="I505" s="198"/>
      <c r="J505" s="219"/>
      <c r="K505" s="209"/>
      <c r="L505" s="9" t="s">
        <v>6</v>
      </c>
      <c r="M505" s="7" t="s">
        <v>2</v>
      </c>
      <c r="N505" s="212"/>
      <c r="O505" s="192"/>
      <c r="P505" s="192"/>
      <c r="Q505" s="36">
        <v>6</v>
      </c>
      <c r="R505" s="7"/>
      <c r="S505" s="110"/>
      <c r="T505" s="8"/>
      <c r="U505" s="219"/>
      <c r="V505" s="209"/>
      <c r="W505" s="9" t="s">
        <v>6</v>
      </c>
      <c r="X505" s="7" t="s">
        <v>2</v>
      </c>
      <c r="Y505" s="240"/>
      <c r="Z505" s="13"/>
    </row>
    <row r="506" spans="1:26" ht="14.25" customHeight="1" x14ac:dyDescent="0.25">
      <c r="A506" s="189"/>
      <c r="B506" s="198"/>
      <c r="C506" s="198"/>
      <c r="D506" s="198"/>
      <c r="E506" s="198"/>
      <c r="F506" s="195"/>
      <c r="G506" s="198"/>
      <c r="H506" s="198"/>
      <c r="I506" s="198"/>
      <c r="J506" s="219"/>
      <c r="K506" s="209"/>
      <c r="L506" s="9" t="s">
        <v>7</v>
      </c>
      <c r="M506" s="7" t="s">
        <v>2</v>
      </c>
      <c r="N506" s="212"/>
      <c r="O506" s="192"/>
      <c r="P506" s="192"/>
      <c r="Q506" s="36">
        <v>7</v>
      </c>
      <c r="R506" s="7"/>
      <c r="S506" s="110"/>
      <c r="T506" s="8"/>
      <c r="U506" s="219"/>
      <c r="V506" s="209"/>
      <c r="W506" s="9" t="s">
        <v>7</v>
      </c>
      <c r="X506" s="7" t="s">
        <v>2</v>
      </c>
      <c r="Y506" s="240"/>
      <c r="Z506" s="13"/>
    </row>
    <row r="507" spans="1:26" ht="14.25" customHeight="1" x14ac:dyDescent="0.25">
      <c r="A507" s="189"/>
      <c r="B507" s="198"/>
      <c r="C507" s="198"/>
      <c r="D507" s="198"/>
      <c r="E507" s="198"/>
      <c r="F507" s="195"/>
      <c r="G507" s="198"/>
      <c r="H507" s="198"/>
      <c r="I507" s="198"/>
      <c r="J507" s="219"/>
      <c r="K507" s="209"/>
      <c r="L507" s="9" t="s">
        <v>8</v>
      </c>
      <c r="M507" s="7" t="s">
        <v>2</v>
      </c>
      <c r="N507" s="212"/>
      <c r="O507" s="192"/>
      <c r="P507" s="192"/>
      <c r="Q507" s="36">
        <v>8</v>
      </c>
      <c r="R507" s="7"/>
      <c r="S507" s="110"/>
      <c r="T507" s="8"/>
      <c r="U507" s="219"/>
      <c r="V507" s="209"/>
      <c r="W507" s="9" t="s">
        <v>8</v>
      </c>
      <c r="X507" s="7" t="s">
        <v>2</v>
      </c>
      <c r="Y507" s="240"/>
      <c r="Z507" s="13"/>
    </row>
    <row r="508" spans="1:26" ht="15" customHeight="1" thickBot="1" x14ac:dyDescent="0.3">
      <c r="A508" s="190"/>
      <c r="B508" s="199"/>
      <c r="C508" s="199"/>
      <c r="D508" s="199"/>
      <c r="E508" s="199"/>
      <c r="F508" s="196"/>
      <c r="G508" s="199"/>
      <c r="H508" s="199"/>
      <c r="I508" s="199"/>
      <c r="J508" s="223"/>
      <c r="K508" s="214"/>
      <c r="L508" s="47" t="s">
        <v>9</v>
      </c>
      <c r="M508" s="48" t="s">
        <v>2</v>
      </c>
      <c r="N508" s="213"/>
      <c r="O508" s="193"/>
      <c r="P508" s="193"/>
      <c r="Q508" s="49">
        <v>9</v>
      </c>
      <c r="R508" s="48"/>
      <c r="S508" s="111"/>
      <c r="T508" s="50"/>
      <c r="U508" s="223"/>
      <c r="V508" s="214"/>
      <c r="W508" s="47" t="s">
        <v>9</v>
      </c>
      <c r="X508" s="48" t="s">
        <v>2</v>
      </c>
      <c r="Y508" s="241"/>
      <c r="Z508" s="13"/>
    </row>
    <row r="509" spans="1:26" ht="14.25" customHeight="1" x14ac:dyDescent="0.25">
      <c r="A509" s="188">
        <f t="shared" ref="A509" si="48">A500+1</f>
        <v>57</v>
      </c>
      <c r="B509" s="197"/>
      <c r="C509" s="197"/>
      <c r="D509" s="197"/>
      <c r="E509" s="197"/>
      <c r="F509" s="194"/>
      <c r="G509" s="197"/>
      <c r="H509" s="197"/>
      <c r="I509" s="197"/>
      <c r="J509" s="218" t="s">
        <v>10</v>
      </c>
      <c r="K509" s="221" t="s">
        <v>164</v>
      </c>
      <c r="L509" s="222"/>
      <c r="M509" s="43" t="s">
        <v>0</v>
      </c>
      <c r="N509" s="211" t="str">
        <f>IF(J509="Threat",IFERROR(VLOOKUP(M509&amp;MAX(VLOOKUP(M510,Definition!$C$28:$E$33,3,FALSE),VLOOKUP(M511,Definition!$D$28:$E$33,2,FALSE),VLOOKUP(M512,ADMIN!$G$2:$H$7,2,FALSE),VLOOKUP(M513,ADMIN!$G$2:$H$7,2,FALSE),VLOOKUP(M514,ADMIN!$G$2:$H$7,2,FALSE),VLOOKUP(M515,ADMIN!$G$2:$H$7,2,FALSE),VLOOKUP(M516,ADMIN!$G$2:$H$7,2,FALSE),VLOOKUP(M517,ADMIN!$G$2:$H$7,2,FALSE)),ADMIN!$A$1:$B$35,2,FALSE),"NIL"),IF(J509="Opportunity",IFERROR(VLOOKUP(M509&amp;MAX(VLOOKUP(M510,Definition!$C$28:$D$33,5,FALSE),VLOOKUP(M511,Definition!$D$28:$D$33,4,FALSE),VLOOKUP(M512,ADMIN!$G$2:$H$7,2,FALSE),VLOOKUP(M513,ADMIN!$G$2:$H$7,2,FALSE),VLOOKUP(M514,ADMIN!$G$2:$H$7,2,FALSE),VLOOKUP(M515,ADMIN!$G$2:$H$7,2,FALSE),VLOOKUP(M516,ADMIN!$G$2:$H$7,2,FALSE),VLOOKUP(M517,ADMIN!$G$2:$H$7,2,FALSE)),ADMIN!$A$1:$C$35,3,FALSE),"NIL"),"Nil"))</f>
        <v>NIL</v>
      </c>
      <c r="O509" s="191"/>
      <c r="P509" s="191"/>
      <c r="Q509" s="44">
        <v>1</v>
      </c>
      <c r="R509" s="45"/>
      <c r="S509" s="109"/>
      <c r="T509" s="46"/>
      <c r="U509" s="218" t="s">
        <v>11</v>
      </c>
      <c r="V509" s="237" t="s">
        <v>164</v>
      </c>
      <c r="W509" s="238"/>
      <c r="X509" s="43" t="s">
        <v>0</v>
      </c>
      <c r="Y509" s="239" t="str">
        <f>IF(U509="Threat",IFERROR(VLOOKUP(X509&amp;MAX(VLOOKUP(X510,Definition!$C$28:$E$33,3,FALSE),VLOOKUP(X511,Definition!$D$28:$E$33,2,FALSE),VLOOKUP(X512,ADMIN!$G$2:$H$7,2,FALSE),VLOOKUP(X513,ADMIN!$G$2:$H$7,2,FALSE),VLOOKUP(X514,ADMIN!$G$2:$H$7,2,FALSE),VLOOKUP(X515,ADMIN!$G$2:$H$7,2,FALSE),VLOOKUP(X516,ADMIN!$G$2:$H$7,2,FALSE),VLOOKUP(X517,ADMIN!$G$2:$H$7,2,FALSE)),$A$1:$B$1,2,FALSE),"NIL"),IF(U509="Opportunity",IFERROR(VLOOKUP(X509&amp;MAX(VLOOKUP(X510,ADMIN!$D$2:$H$7,5,FALSE),VLOOKUP(X511,ADMIN!$E$2:$H$7,4,FALSE),VLOOKUP(X512,ADMIN!$G$2:$H$7,2,FALSE),VLOOKUP(X513,ADMIN!$G$2:$H$7,2,FALSE),VLOOKUP(X514,ADMIN!$G$2:$H$7,2,FALSE),VLOOKUP(X515,ADMIN!$G$2:$H$7,2,FALSE),VLOOKUP(X516,ADMIN!$G$2:$H$7,2,FALSE),VLOOKUP(X517,ADMIN!$G$2:$H$7,2,FALSE)),$A$1:$C$1,3,FALSE),"NIL"),"Nil"))</f>
        <v>NIL</v>
      </c>
      <c r="Z509" s="13"/>
    </row>
    <row r="510" spans="1:26" ht="14.25" customHeight="1" x14ac:dyDescent="0.25">
      <c r="A510" s="189"/>
      <c r="B510" s="198"/>
      <c r="C510" s="198"/>
      <c r="D510" s="198"/>
      <c r="E510" s="198"/>
      <c r="F510" s="195"/>
      <c r="G510" s="198"/>
      <c r="H510" s="198"/>
      <c r="I510" s="198"/>
      <c r="J510" s="219"/>
      <c r="K510" s="209" t="s">
        <v>158</v>
      </c>
      <c r="L510" s="9" t="s">
        <v>1</v>
      </c>
      <c r="M510" s="7" t="s">
        <v>2</v>
      </c>
      <c r="N510" s="212"/>
      <c r="O510" s="192"/>
      <c r="P510" s="192"/>
      <c r="Q510" s="36">
        <v>2</v>
      </c>
      <c r="R510" s="7"/>
      <c r="S510" s="110"/>
      <c r="T510" s="8"/>
      <c r="U510" s="219"/>
      <c r="V510" s="209" t="s">
        <v>158</v>
      </c>
      <c r="W510" s="9" t="s">
        <v>1</v>
      </c>
      <c r="X510" s="7" t="s">
        <v>2</v>
      </c>
      <c r="Y510" s="240"/>
      <c r="Z510" s="13"/>
    </row>
    <row r="511" spans="1:26" ht="14.25" customHeight="1" x14ac:dyDescent="0.25">
      <c r="A511" s="189"/>
      <c r="B511" s="198"/>
      <c r="C511" s="198"/>
      <c r="D511" s="198"/>
      <c r="E511" s="198"/>
      <c r="F511" s="195"/>
      <c r="G511" s="198"/>
      <c r="H511" s="198"/>
      <c r="I511" s="198"/>
      <c r="J511" s="219"/>
      <c r="K511" s="209"/>
      <c r="L511" s="9" t="s">
        <v>3</v>
      </c>
      <c r="M511" s="7" t="s">
        <v>2</v>
      </c>
      <c r="N511" s="212"/>
      <c r="O511" s="192"/>
      <c r="P511" s="192"/>
      <c r="Q511" s="36">
        <v>3</v>
      </c>
      <c r="R511" s="7"/>
      <c r="S511" s="110"/>
      <c r="T511" s="8"/>
      <c r="U511" s="219"/>
      <c r="V511" s="209"/>
      <c r="W511" s="9" t="s">
        <v>3</v>
      </c>
      <c r="X511" s="7" t="s">
        <v>2</v>
      </c>
      <c r="Y511" s="240"/>
      <c r="Z511" s="13"/>
    </row>
    <row r="512" spans="1:26" ht="14.25" customHeight="1" x14ac:dyDescent="0.25">
      <c r="A512" s="189"/>
      <c r="B512" s="198"/>
      <c r="C512" s="198"/>
      <c r="D512" s="198"/>
      <c r="E512" s="198"/>
      <c r="F512" s="195"/>
      <c r="G512" s="198"/>
      <c r="H512" s="198"/>
      <c r="I512" s="198"/>
      <c r="J512" s="219"/>
      <c r="K512" s="209"/>
      <c r="L512" s="9" t="s">
        <v>4</v>
      </c>
      <c r="M512" s="7" t="s">
        <v>2</v>
      </c>
      <c r="N512" s="212"/>
      <c r="O512" s="192"/>
      <c r="P512" s="192"/>
      <c r="Q512" s="36">
        <v>4</v>
      </c>
      <c r="R512" s="7"/>
      <c r="S512" s="110"/>
      <c r="T512" s="8"/>
      <c r="U512" s="219"/>
      <c r="V512" s="209"/>
      <c r="W512" s="9" t="s">
        <v>4</v>
      </c>
      <c r="X512" s="7" t="s">
        <v>2</v>
      </c>
      <c r="Y512" s="240"/>
      <c r="Z512" s="13"/>
    </row>
    <row r="513" spans="1:26" ht="14.25" customHeight="1" x14ac:dyDescent="0.25">
      <c r="A513" s="189"/>
      <c r="B513" s="198"/>
      <c r="C513" s="198"/>
      <c r="D513" s="198"/>
      <c r="E513" s="198"/>
      <c r="F513" s="195"/>
      <c r="G513" s="198"/>
      <c r="H513" s="198"/>
      <c r="I513" s="198"/>
      <c r="J513" s="219"/>
      <c r="K513" s="209"/>
      <c r="L513" s="9" t="s">
        <v>5</v>
      </c>
      <c r="M513" s="7" t="s">
        <v>2</v>
      </c>
      <c r="N513" s="212"/>
      <c r="O513" s="192"/>
      <c r="P513" s="192"/>
      <c r="Q513" s="36">
        <v>5</v>
      </c>
      <c r="R513" s="7"/>
      <c r="S513" s="110"/>
      <c r="T513" s="8"/>
      <c r="U513" s="219"/>
      <c r="V513" s="209"/>
      <c r="W513" s="9" t="s">
        <v>5</v>
      </c>
      <c r="X513" s="7" t="s">
        <v>2</v>
      </c>
      <c r="Y513" s="240"/>
      <c r="Z513" s="13"/>
    </row>
    <row r="514" spans="1:26" ht="14.25" customHeight="1" x14ac:dyDescent="0.25">
      <c r="A514" s="189"/>
      <c r="B514" s="198"/>
      <c r="C514" s="198"/>
      <c r="D514" s="198"/>
      <c r="E514" s="198"/>
      <c r="F514" s="195"/>
      <c r="G514" s="198"/>
      <c r="H514" s="198"/>
      <c r="I514" s="198"/>
      <c r="J514" s="219"/>
      <c r="K514" s="209"/>
      <c r="L514" s="9" t="s">
        <v>6</v>
      </c>
      <c r="M514" s="7" t="s">
        <v>2</v>
      </c>
      <c r="N514" s="212"/>
      <c r="O514" s="192"/>
      <c r="P514" s="192"/>
      <c r="Q514" s="36">
        <v>6</v>
      </c>
      <c r="R514" s="7"/>
      <c r="S514" s="110"/>
      <c r="T514" s="8"/>
      <c r="U514" s="219"/>
      <c r="V514" s="209"/>
      <c r="W514" s="9" t="s">
        <v>6</v>
      </c>
      <c r="X514" s="7" t="s">
        <v>2</v>
      </c>
      <c r="Y514" s="240"/>
      <c r="Z514" s="13"/>
    </row>
    <row r="515" spans="1:26" ht="14.25" customHeight="1" x14ac:dyDescent="0.25">
      <c r="A515" s="189"/>
      <c r="B515" s="198"/>
      <c r="C515" s="198"/>
      <c r="D515" s="198"/>
      <c r="E515" s="198"/>
      <c r="F515" s="195"/>
      <c r="G515" s="198"/>
      <c r="H515" s="198"/>
      <c r="I515" s="198"/>
      <c r="J515" s="219"/>
      <c r="K515" s="209"/>
      <c r="L515" s="9" t="s">
        <v>7</v>
      </c>
      <c r="M515" s="7" t="s">
        <v>2</v>
      </c>
      <c r="N515" s="212"/>
      <c r="O515" s="192"/>
      <c r="P515" s="192"/>
      <c r="Q515" s="36">
        <v>7</v>
      </c>
      <c r="R515" s="7"/>
      <c r="S515" s="110"/>
      <c r="T515" s="8"/>
      <c r="U515" s="219"/>
      <c r="V515" s="209"/>
      <c r="W515" s="9" t="s">
        <v>7</v>
      </c>
      <c r="X515" s="7" t="s">
        <v>2</v>
      </c>
      <c r="Y515" s="240"/>
      <c r="Z515" s="13"/>
    </row>
    <row r="516" spans="1:26" ht="14.25" customHeight="1" x14ac:dyDescent="0.25">
      <c r="A516" s="189"/>
      <c r="B516" s="198"/>
      <c r="C516" s="198"/>
      <c r="D516" s="198"/>
      <c r="E516" s="198"/>
      <c r="F516" s="195"/>
      <c r="G516" s="198"/>
      <c r="H516" s="198"/>
      <c r="I516" s="198"/>
      <c r="J516" s="219"/>
      <c r="K516" s="209"/>
      <c r="L516" s="9" t="s">
        <v>8</v>
      </c>
      <c r="M516" s="7" t="s">
        <v>2</v>
      </c>
      <c r="N516" s="212"/>
      <c r="O516" s="192"/>
      <c r="P516" s="192"/>
      <c r="Q516" s="36">
        <v>8</v>
      </c>
      <c r="R516" s="7"/>
      <c r="S516" s="110"/>
      <c r="T516" s="8"/>
      <c r="U516" s="219"/>
      <c r="V516" s="209"/>
      <c r="W516" s="9" t="s">
        <v>8</v>
      </c>
      <c r="X516" s="7" t="s">
        <v>2</v>
      </c>
      <c r="Y516" s="240"/>
      <c r="Z516" s="13"/>
    </row>
    <row r="517" spans="1:26" ht="15" customHeight="1" thickBot="1" x14ac:dyDescent="0.3">
      <c r="A517" s="190"/>
      <c r="B517" s="199"/>
      <c r="C517" s="199"/>
      <c r="D517" s="199"/>
      <c r="E517" s="199"/>
      <c r="F517" s="196"/>
      <c r="G517" s="199"/>
      <c r="H517" s="199"/>
      <c r="I517" s="199"/>
      <c r="J517" s="223"/>
      <c r="K517" s="214"/>
      <c r="L517" s="47" t="s">
        <v>9</v>
      </c>
      <c r="M517" s="48" t="s">
        <v>2</v>
      </c>
      <c r="N517" s="213"/>
      <c r="O517" s="193"/>
      <c r="P517" s="193"/>
      <c r="Q517" s="49">
        <v>9</v>
      </c>
      <c r="R517" s="48"/>
      <c r="S517" s="111"/>
      <c r="T517" s="50"/>
      <c r="U517" s="223"/>
      <c r="V517" s="214"/>
      <c r="W517" s="47" t="s">
        <v>9</v>
      </c>
      <c r="X517" s="48" t="s">
        <v>2</v>
      </c>
      <c r="Y517" s="241"/>
      <c r="Z517" s="13"/>
    </row>
    <row r="518" spans="1:26" ht="14.25" customHeight="1" x14ac:dyDescent="0.25">
      <c r="A518" s="188">
        <f t="shared" ref="A518" si="49">A509+1</f>
        <v>58</v>
      </c>
      <c r="B518" s="197"/>
      <c r="C518" s="197"/>
      <c r="D518" s="197"/>
      <c r="E518" s="197"/>
      <c r="F518" s="194"/>
      <c r="G518" s="197"/>
      <c r="H518" s="197"/>
      <c r="I518" s="197"/>
      <c r="J518" s="218" t="s">
        <v>10</v>
      </c>
      <c r="K518" s="221" t="s">
        <v>164</v>
      </c>
      <c r="L518" s="222"/>
      <c r="M518" s="43" t="s">
        <v>0</v>
      </c>
      <c r="N518" s="211" t="str">
        <f>IF(J518="Threat",IFERROR(VLOOKUP(M518&amp;MAX(VLOOKUP(M519,Definition!$C$28:$E$33,3,FALSE),VLOOKUP(M520,Definition!$D$28:$E$33,2,FALSE),VLOOKUP(M521,ADMIN!$G$2:$H$7,2,FALSE),VLOOKUP(M522,ADMIN!$G$2:$H$7,2,FALSE),VLOOKUP(M523,ADMIN!$G$2:$H$7,2,FALSE),VLOOKUP(M524,ADMIN!$G$2:$H$7,2,FALSE),VLOOKUP(M525,ADMIN!$G$2:$H$7,2,FALSE),VLOOKUP(M526,ADMIN!$G$2:$H$7,2,FALSE)),ADMIN!$A$1:$B$35,2,FALSE),"NIL"),IF(J518="Opportunity",IFERROR(VLOOKUP(M518&amp;MAX(VLOOKUP(M519,Definition!$C$28:$D$33,5,FALSE),VLOOKUP(M520,Definition!$D$28:$D$33,4,FALSE),VLOOKUP(M521,ADMIN!$G$2:$H$7,2,FALSE),VLOOKUP(M522,ADMIN!$G$2:$H$7,2,FALSE),VLOOKUP(M523,ADMIN!$G$2:$H$7,2,FALSE),VLOOKUP(M524,ADMIN!$G$2:$H$7,2,FALSE),VLOOKUP(M525,ADMIN!$G$2:$H$7,2,FALSE),VLOOKUP(M526,ADMIN!$G$2:$H$7,2,FALSE)),ADMIN!$A$1:$C$35,3,FALSE),"NIL"),"Nil"))</f>
        <v>NIL</v>
      </c>
      <c r="O518" s="191"/>
      <c r="P518" s="191"/>
      <c r="Q518" s="44">
        <v>1</v>
      </c>
      <c r="R518" s="45"/>
      <c r="S518" s="109"/>
      <c r="T518" s="46"/>
      <c r="U518" s="218" t="s">
        <v>11</v>
      </c>
      <c r="V518" s="237" t="s">
        <v>164</v>
      </c>
      <c r="W518" s="238"/>
      <c r="X518" s="43" t="s">
        <v>0</v>
      </c>
      <c r="Y518" s="239" t="str">
        <f>IF(U518="Threat",IFERROR(VLOOKUP(X518&amp;MAX(VLOOKUP(X519,Definition!$C$28:$E$33,3,FALSE),VLOOKUP(X520,Definition!$D$28:$E$33,2,FALSE),VLOOKUP(X521,ADMIN!$G$2:$H$7,2,FALSE),VLOOKUP(X522,ADMIN!$G$2:$H$7,2,FALSE),VLOOKUP(X523,ADMIN!$G$2:$H$7,2,FALSE),VLOOKUP(X524,ADMIN!$G$2:$H$7,2,FALSE),VLOOKUP(X525,ADMIN!$G$2:$H$7,2,FALSE),VLOOKUP(X526,ADMIN!$G$2:$H$7,2,FALSE)),$A$1:$B$1,2,FALSE),"NIL"),IF(U518="Opportunity",IFERROR(VLOOKUP(X518&amp;MAX(VLOOKUP(X519,ADMIN!$D$2:$H$7,5,FALSE),VLOOKUP(X520,ADMIN!$E$2:$H$7,4,FALSE),VLOOKUP(X521,ADMIN!$G$2:$H$7,2,FALSE),VLOOKUP(X522,ADMIN!$G$2:$H$7,2,FALSE),VLOOKUP(X523,ADMIN!$G$2:$H$7,2,FALSE),VLOOKUP(X524,ADMIN!$G$2:$H$7,2,FALSE),VLOOKUP(X525,ADMIN!$G$2:$H$7,2,FALSE),VLOOKUP(X526,ADMIN!$G$2:$H$7,2,FALSE)),$A$1:$C$1,3,FALSE),"NIL"),"Nil"))</f>
        <v>NIL</v>
      </c>
      <c r="Z518" s="13"/>
    </row>
    <row r="519" spans="1:26" ht="14.25" customHeight="1" x14ac:dyDescent="0.25">
      <c r="A519" s="189"/>
      <c r="B519" s="198"/>
      <c r="C519" s="198"/>
      <c r="D519" s="198"/>
      <c r="E519" s="198"/>
      <c r="F519" s="195"/>
      <c r="G519" s="198"/>
      <c r="H519" s="198"/>
      <c r="I519" s="198"/>
      <c r="J519" s="219"/>
      <c r="K519" s="209" t="s">
        <v>158</v>
      </c>
      <c r="L519" s="9" t="s">
        <v>1</v>
      </c>
      <c r="M519" s="7" t="s">
        <v>2</v>
      </c>
      <c r="N519" s="212"/>
      <c r="O519" s="192"/>
      <c r="P519" s="192"/>
      <c r="Q519" s="36">
        <v>2</v>
      </c>
      <c r="R519" s="7"/>
      <c r="S519" s="110"/>
      <c r="T519" s="8"/>
      <c r="U519" s="219"/>
      <c r="V519" s="209" t="s">
        <v>158</v>
      </c>
      <c r="W519" s="9" t="s">
        <v>1</v>
      </c>
      <c r="X519" s="7" t="s">
        <v>2</v>
      </c>
      <c r="Y519" s="240"/>
      <c r="Z519" s="13"/>
    </row>
    <row r="520" spans="1:26" ht="14.25" customHeight="1" x14ac:dyDescent="0.25">
      <c r="A520" s="189"/>
      <c r="B520" s="198"/>
      <c r="C520" s="198"/>
      <c r="D520" s="198"/>
      <c r="E520" s="198"/>
      <c r="F520" s="195"/>
      <c r="G520" s="198"/>
      <c r="H520" s="198"/>
      <c r="I520" s="198"/>
      <c r="J520" s="219"/>
      <c r="K520" s="209"/>
      <c r="L520" s="9" t="s">
        <v>3</v>
      </c>
      <c r="M520" s="7" t="s">
        <v>2</v>
      </c>
      <c r="N520" s="212"/>
      <c r="O520" s="192"/>
      <c r="P520" s="192"/>
      <c r="Q520" s="36">
        <v>3</v>
      </c>
      <c r="R520" s="7"/>
      <c r="S520" s="110"/>
      <c r="T520" s="8"/>
      <c r="U520" s="219"/>
      <c r="V520" s="209"/>
      <c r="W520" s="9" t="s">
        <v>3</v>
      </c>
      <c r="X520" s="7" t="s">
        <v>2</v>
      </c>
      <c r="Y520" s="240"/>
      <c r="Z520" s="13"/>
    </row>
    <row r="521" spans="1:26" ht="14.25" customHeight="1" x14ac:dyDescent="0.25">
      <c r="A521" s="189"/>
      <c r="B521" s="198"/>
      <c r="C521" s="198"/>
      <c r="D521" s="198"/>
      <c r="E521" s="198"/>
      <c r="F521" s="195"/>
      <c r="G521" s="198"/>
      <c r="H521" s="198"/>
      <c r="I521" s="198"/>
      <c r="J521" s="219"/>
      <c r="K521" s="209"/>
      <c r="L521" s="9" t="s">
        <v>4</v>
      </c>
      <c r="M521" s="7" t="s">
        <v>2</v>
      </c>
      <c r="N521" s="212"/>
      <c r="O521" s="192"/>
      <c r="P521" s="192"/>
      <c r="Q521" s="36">
        <v>4</v>
      </c>
      <c r="R521" s="7"/>
      <c r="S521" s="110"/>
      <c r="T521" s="8"/>
      <c r="U521" s="219"/>
      <c r="V521" s="209"/>
      <c r="W521" s="9" t="s">
        <v>4</v>
      </c>
      <c r="X521" s="7" t="s">
        <v>2</v>
      </c>
      <c r="Y521" s="240"/>
      <c r="Z521" s="13"/>
    </row>
    <row r="522" spans="1:26" ht="14.25" customHeight="1" x14ac:dyDescent="0.25">
      <c r="A522" s="189"/>
      <c r="B522" s="198"/>
      <c r="C522" s="198"/>
      <c r="D522" s="198"/>
      <c r="E522" s="198"/>
      <c r="F522" s="195"/>
      <c r="G522" s="198"/>
      <c r="H522" s="198"/>
      <c r="I522" s="198"/>
      <c r="J522" s="219"/>
      <c r="K522" s="209"/>
      <c r="L522" s="9" t="s">
        <v>5</v>
      </c>
      <c r="M522" s="7" t="s">
        <v>2</v>
      </c>
      <c r="N522" s="212"/>
      <c r="O522" s="192"/>
      <c r="P522" s="192"/>
      <c r="Q522" s="36">
        <v>5</v>
      </c>
      <c r="R522" s="7"/>
      <c r="S522" s="110"/>
      <c r="T522" s="8"/>
      <c r="U522" s="219"/>
      <c r="V522" s="209"/>
      <c r="W522" s="9" t="s">
        <v>5</v>
      </c>
      <c r="X522" s="7" t="s">
        <v>2</v>
      </c>
      <c r="Y522" s="240"/>
      <c r="Z522" s="13"/>
    </row>
    <row r="523" spans="1:26" ht="14.25" customHeight="1" x14ac:dyDescent="0.25">
      <c r="A523" s="189"/>
      <c r="B523" s="198"/>
      <c r="C523" s="198"/>
      <c r="D523" s="198"/>
      <c r="E523" s="198"/>
      <c r="F523" s="195"/>
      <c r="G523" s="198"/>
      <c r="H523" s="198"/>
      <c r="I523" s="198"/>
      <c r="J523" s="219"/>
      <c r="K523" s="209"/>
      <c r="L523" s="9" t="s">
        <v>6</v>
      </c>
      <c r="M523" s="7" t="s">
        <v>2</v>
      </c>
      <c r="N523" s="212"/>
      <c r="O523" s="192"/>
      <c r="P523" s="192"/>
      <c r="Q523" s="36">
        <v>6</v>
      </c>
      <c r="R523" s="7"/>
      <c r="S523" s="110"/>
      <c r="T523" s="8"/>
      <c r="U523" s="219"/>
      <c r="V523" s="209"/>
      <c r="W523" s="9" t="s">
        <v>6</v>
      </c>
      <c r="X523" s="7" t="s">
        <v>2</v>
      </c>
      <c r="Y523" s="240"/>
      <c r="Z523" s="13"/>
    </row>
    <row r="524" spans="1:26" ht="14.25" customHeight="1" x14ac:dyDescent="0.25">
      <c r="A524" s="189"/>
      <c r="B524" s="198"/>
      <c r="C524" s="198"/>
      <c r="D524" s="198"/>
      <c r="E524" s="198"/>
      <c r="F524" s="195"/>
      <c r="G524" s="198"/>
      <c r="H524" s="198"/>
      <c r="I524" s="198"/>
      <c r="J524" s="219"/>
      <c r="K524" s="209"/>
      <c r="L524" s="9" t="s">
        <v>7</v>
      </c>
      <c r="M524" s="7" t="s">
        <v>2</v>
      </c>
      <c r="N524" s="212"/>
      <c r="O524" s="192"/>
      <c r="P524" s="192"/>
      <c r="Q524" s="36">
        <v>7</v>
      </c>
      <c r="R524" s="7"/>
      <c r="S524" s="110"/>
      <c r="T524" s="8"/>
      <c r="U524" s="219"/>
      <c r="V524" s="209"/>
      <c r="W524" s="9" t="s">
        <v>7</v>
      </c>
      <c r="X524" s="7" t="s">
        <v>2</v>
      </c>
      <c r="Y524" s="240"/>
      <c r="Z524" s="13"/>
    </row>
    <row r="525" spans="1:26" ht="14.25" customHeight="1" x14ac:dyDescent="0.25">
      <c r="A525" s="189"/>
      <c r="B525" s="198"/>
      <c r="C525" s="198"/>
      <c r="D525" s="198"/>
      <c r="E525" s="198"/>
      <c r="F525" s="195"/>
      <c r="G525" s="198"/>
      <c r="H525" s="198"/>
      <c r="I525" s="198"/>
      <c r="J525" s="219"/>
      <c r="K525" s="209"/>
      <c r="L525" s="9" t="s">
        <v>8</v>
      </c>
      <c r="M525" s="7" t="s">
        <v>2</v>
      </c>
      <c r="N525" s="212"/>
      <c r="O525" s="192"/>
      <c r="P525" s="192"/>
      <c r="Q525" s="36">
        <v>8</v>
      </c>
      <c r="R525" s="7"/>
      <c r="S525" s="110"/>
      <c r="T525" s="8"/>
      <c r="U525" s="219"/>
      <c r="V525" s="209"/>
      <c r="W525" s="9" t="s">
        <v>8</v>
      </c>
      <c r="X525" s="7" t="s">
        <v>2</v>
      </c>
      <c r="Y525" s="240"/>
      <c r="Z525" s="13"/>
    </row>
    <row r="526" spans="1:26" ht="15" customHeight="1" thickBot="1" x14ac:dyDescent="0.3">
      <c r="A526" s="190"/>
      <c r="B526" s="199"/>
      <c r="C526" s="199"/>
      <c r="D526" s="199"/>
      <c r="E526" s="199"/>
      <c r="F526" s="196"/>
      <c r="G526" s="199"/>
      <c r="H526" s="199"/>
      <c r="I526" s="199"/>
      <c r="J526" s="223"/>
      <c r="K526" s="214"/>
      <c r="L526" s="47" t="s">
        <v>9</v>
      </c>
      <c r="M526" s="48" t="s">
        <v>2</v>
      </c>
      <c r="N526" s="213"/>
      <c r="O526" s="193"/>
      <c r="P526" s="193"/>
      <c r="Q526" s="49">
        <v>9</v>
      </c>
      <c r="R526" s="48"/>
      <c r="S526" s="111"/>
      <c r="T526" s="50"/>
      <c r="U526" s="223"/>
      <c r="V526" s="214"/>
      <c r="W526" s="47" t="s">
        <v>9</v>
      </c>
      <c r="X526" s="48" t="s">
        <v>2</v>
      </c>
      <c r="Y526" s="241"/>
      <c r="Z526" s="13"/>
    </row>
    <row r="527" spans="1:26" ht="14.25" customHeight="1" x14ac:dyDescent="0.25">
      <c r="A527" s="188">
        <f t="shared" ref="A527" si="50">A518+1</f>
        <v>59</v>
      </c>
      <c r="B527" s="197"/>
      <c r="C527" s="197"/>
      <c r="D527" s="197"/>
      <c r="E527" s="197"/>
      <c r="F527" s="194"/>
      <c r="G527" s="197"/>
      <c r="H527" s="197"/>
      <c r="I527" s="197"/>
      <c r="J527" s="218" t="s">
        <v>10</v>
      </c>
      <c r="K527" s="221" t="s">
        <v>164</v>
      </c>
      <c r="L527" s="222"/>
      <c r="M527" s="43" t="s">
        <v>0</v>
      </c>
      <c r="N527" s="211" t="str">
        <f>IF(J527="Threat",IFERROR(VLOOKUP(M527&amp;MAX(VLOOKUP(M528,Definition!$C$28:$E$33,3,FALSE),VLOOKUP(M529,Definition!$D$28:$E$33,2,FALSE),VLOOKUP(M530,ADMIN!$G$2:$H$7,2,FALSE),VLOOKUP(M531,ADMIN!$G$2:$H$7,2,FALSE),VLOOKUP(M532,ADMIN!$G$2:$H$7,2,FALSE),VLOOKUP(M533,ADMIN!$G$2:$H$7,2,FALSE),VLOOKUP(M534,ADMIN!$G$2:$H$7,2,FALSE),VLOOKUP(M535,ADMIN!$G$2:$H$7,2,FALSE)),ADMIN!$A$1:$B$35,2,FALSE),"NIL"),IF(J527="Opportunity",IFERROR(VLOOKUP(M527&amp;MAX(VLOOKUP(M528,Definition!$C$28:$D$33,5,FALSE),VLOOKUP(M529,Definition!$D$28:$D$33,4,FALSE),VLOOKUP(M530,ADMIN!$G$2:$H$7,2,FALSE),VLOOKUP(M531,ADMIN!$G$2:$H$7,2,FALSE),VLOOKUP(M532,ADMIN!$G$2:$H$7,2,FALSE),VLOOKUP(M533,ADMIN!$G$2:$H$7,2,FALSE),VLOOKUP(M534,ADMIN!$G$2:$H$7,2,FALSE),VLOOKUP(M535,ADMIN!$G$2:$H$7,2,FALSE)),ADMIN!$A$1:$C$35,3,FALSE),"NIL"),"Nil"))</f>
        <v>NIL</v>
      </c>
      <c r="O527" s="191"/>
      <c r="P527" s="191"/>
      <c r="Q527" s="44">
        <v>1</v>
      </c>
      <c r="R527" s="45"/>
      <c r="S527" s="109"/>
      <c r="T527" s="46"/>
      <c r="U527" s="218" t="s">
        <v>11</v>
      </c>
      <c r="V527" s="237" t="s">
        <v>164</v>
      </c>
      <c r="W527" s="238"/>
      <c r="X527" s="43" t="s">
        <v>0</v>
      </c>
      <c r="Y527" s="239" t="str">
        <f>IF(U527="Threat",IFERROR(VLOOKUP(X527&amp;MAX(VLOOKUP(X528,Definition!$C$28:$E$33,3,FALSE),VLOOKUP(X529,Definition!$D$28:$E$33,2,FALSE),VLOOKUP(X530,ADMIN!$G$2:$H$7,2,FALSE),VLOOKUP(X531,ADMIN!$G$2:$H$7,2,FALSE),VLOOKUP(X532,ADMIN!$G$2:$H$7,2,FALSE),VLOOKUP(X533,ADMIN!$G$2:$H$7,2,FALSE),VLOOKUP(X534,ADMIN!$G$2:$H$7,2,FALSE),VLOOKUP(X535,ADMIN!$G$2:$H$7,2,FALSE)),$A$1:$B$1,2,FALSE),"NIL"),IF(U527="Opportunity",IFERROR(VLOOKUP(X527&amp;MAX(VLOOKUP(X528,ADMIN!$D$2:$H$7,5,FALSE),VLOOKUP(X529,ADMIN!$E$2:$H$7,4,FALSE),VLOOKUP(X530,ADMIN!$G$2:$H$7,2,FALSE),VLOOKUP(X531,ADMIN!$G$2:$H$7,2,FALSE),VLOOKUP(X532,ADMIN!$G$2:$H$7,2,FALSE),VLOOKUP(X533,ADMIN!$G$2:$H$7,2,FALSE),VLOOKUP(X534,ADMIN!$G$2:$H$7,2,FALSE),VLOOKUP(X535,ADMIN!$G$2:$H$7,2,FALSE)),$A$1:$C$1,3,FALSE),"NIL"),"Nil"))</f>
        <v>NIL</v>
      </c>
      <c r="Z527" s="13"/>
    </row>
    <row r="528" spans="1:26" ht="14.25" customHeight="1" x14ac:dyDescent="0.25">
      <c r="A528" s="189"/>
      <c r="B528" s="198"/>
      <c r="C528" s="198"/>
      <c r="D528" s="198"/>
      <c r="E528" s="198"/>
      <c r="F528" s="195"/>
      <c r="G528" s="198"/>
      <c r="H528" s="198"/>
      <c r="I528" s="198"/>
      <c r="J528" s="219"/>
      <c r="K528" s="209" t="s">
        <v>158</v>
      </c>
      <c r="L528" s="9" t="s">
        <v>1</v>
      </c>
      <c r="M528" s="7" t="s">
        <v>2</v>
      </c>
      <c r="N528" s="212"/>
      <c r="O528" s="192"/>
      <c r="P528" s="192"/>
      <c r="Q528" s="36">
        <v>2</v>
      </c>
      <c r="R528" s="7"/>
      <c r="S528" s="110"/>
      <c r="T528" s="8"/>
      <c r="U528" s="219"/>
      <c r="V528" s="209" t="s">
        <v>158</v>
      </c>
      <c r="W528" s="9" t="s">
        <v>1</v>
      </c>
      <c r="X528" s="7" t="s">
        <v>2</v>
      </c>
      <c r="Y528" s="240"/>
      <c r="Z528" s="13"/>
    </row>
    <row r="529" spans="1:26" ht="14.25" customHeight="1" x14ac:dyDescent="0.25">
      <c r="A529" s="189"/>
      <c r="B529" s="198"/>
      <c r="C529" s="198"/>
      <c r="D529" s="198"/>
      <c r="E529" s="198"/>
      <c r="F529" s="195"/>
      <c r="G529" s="198"/>
      <c r="H529" s="198"/>
      <c r="I529" s="198"/>
      <c r="J529" s="219"/>
      <c r="K529" s="209"/>
      <c r="L529" s="9" t="s">
        <v>3</v>
      </c>
      <c r="M529" s="7" t="s">
        <v>2</v>
      </c>
      <c r="N529" s="212"/>
      <c r="O529" s="192"/>
      <c r="P529" s="192"/>
      <c r="Q529" s="36">
        <v>3</v>
      </c>
      <c r="R529" s="7"/>
      <c r="S529" s="110"/>
      <c r="T529" s="8"/>
      <c r="U529" s="219"/>
      <c r="V529" s="209"/>
      <c r="W529" s="9" t="s">
        <v>3</v>
      </c>
      <c r="X529" s="7" t="s">
        <v>2</v>
      </c>
      <c r="Y529" s="240"/>
      <c r="Z529" s="13"/>
    </row>
    <row r="530" spans="1:26" ht="14.25" customHeight="1" x14ac:dyDescent="0.25">
      <c r="A530" s="189"/>
      <c r="B530" s="198"/>
      <c r="C530" s="198"/>
      <c r="D530" s="198"/>
      <c r="E530" s="198"/>
      <c r="F530" s="195"/>
      <c r="G530" s="198"/>
      <c r="H530" s="198"/>
      <c r="I530" s="198"/>
      <c r="J530" s="219"/>
      <c r="K530" s="209"/>
      <c r="L530" s="9" t="s">
        <v>4</v>
      </c>
      <c r="M530" s="7" t="s">
        <v>2</v>
      </c>
      <c r="N530" s="212"/>
      <c r="O530" s="192"/>
      <c r="P530" s="192"/>
      <c r="Q530" s="36">
        <v>4</v>
      </c>
      <c r="R530" s="7"/>
      <c r="S530" s="110"/>
      <c r="T530" s="8"/>
      <c r="U530" s="219"/>
      <c r="V530" s="209"/>
      <c r="W530" s="9" t="s">
        <v>4</v>
      </c>
      <c r="X530" s="7" t="s">
        <v>2</v>
      </c>
      <c r="Y530" s="240"/>
      <c r="Z530" s="13"/>
    </row>
    <row r="531" spans="1:26" ht="14.25" customHeight="1" x14ac:dyDescent="0.25">
      <c r="A531" s="189"/>
      <c r="B531" s="198"/>
      <c r="C531" s="198"/>
      <c r="D531" s="198"/>
      <c r="E531" s="198"/>
      <c r="F531" s="195"/>
      <c r="G531" s="198"/>
      <c r="H531" s="198"/>
      <c r="I531" s="198"/>
      <c r="J531" s="219"/>
      <c r="K531" s="209"/>
      <c r="L531" s="9" t="s">
        <v>5</v>
      </c>
      <c r="M531" s="7" t="s">
        <v>2</v>
      </c>
      <c r="N531" s="212"/>
      <c r="O531" s="192"/>
      <c r="P531" s="192"/>
      <c r="Q531" s="36">
        <v>5</v>
      </c>
      <c r="R531" s="7"/>
      <c r="S531" s="110"/>
      <c r="T531" s="8"/>
      <c r="U531" s="219"/>
      <c r="V531" s="209"/>
      <c r="W531" s="9" t="s">
        <v>5</v>
      </c>
      <c r="X531" s="7" t="s">
        <v>2</v>
      </c>
      <c r="Y531" s="240"/>
      <c r="Z531" s="13"/>
    </row>
    <row r="532" spans="1:26" ht="14.25" customHeight="1" x14ac:dyDescent="0.25">
      <c r="A532" s="189"/>
      <c r="B532" s="198"/>
      <c r="C532" s="198"/>
      <c r="D532" s="198"/>
      <c r="E532" s="198"/>
      <c r="F532" s="195"/>
      <c r="G532" s="198"/>
      <c r="H532" s="198"/>
      <c r="I532" s="198"/>
      <c r="J532" s="219"/>
      <c r="K532" s="209"/>
      <c r="L532" s="9" t="s">
        <v>6</v>
      </c>
      <c r="M532" s="7" t="s">
        <v>2</v>
      </c>
      <c r="N532" s="212"/>
      <c r="O532" s="192"/>
      <c r="P532" s="192"/>
      <c r="Q532" s="36">
        <v>6</v>
      </c>
      <c r="R532" s="7"/>
      <c r="S532" s="110"/>
      <c r="T532" s="8"/>
      <c r="U532" s="219"/>
      <c r="V532" s="209"/>
      <c r="W532" s="9" t="s">
        <v>6</v>
      </c>
      <c r="X532" s="7" t="s">
        <v>2</v>
      </c>
      <c r="Y532" s="240"/>
      <c r="Z532" s="13"/>
    </row>
    <row r="533" spans="1:26" ht="14.25" customHeight="1" x14ac:dyDescent="0.25">
      <c r="A533" s="189"/>
      <c r="B533" s="198"/>
      <c r="C533" s="198"/>
      <c r="D533" s="198"/>
      <c r="E533" s="198"/>
      <c r="F533" s="195"/>
      <c r="G533" s="198"/>
      <c r="H533" s="198"/>
      <c r="I533" s="198"/>
      <c r="J533" s="219"/>
      <c r="K533" s="209"/>
      <c r="L533" s="9" t="s">
        <v>7</v>
      </c>
      <c r="M533" s="7" t="s">
        <v>2</v>
      </c>
      <c r="N533" s="212"/>
      <c r="O533" s="192"/>
      <c r="P533" s="192"/>
      <c r="Q533" s="36">
        <v>7</v>
      </c>
      <c r="R533" s="7"/>
      <c r="S533" s="110"/>
      <c r="T533" s="8"/>
      <c r="U533" s="219"/>
      <c r="V533" s="209"/>
      <c r="W533" s="9" t="s">
        <v>7</v>
      </c>
      <c r="X533" s="7" t="s">
        <v>2</v>
      </c>
      <c r="Y533" s="240"/>
      <c r="Z533" s="13"/>
    </row>
    <row r="534" spans="1:26" ht="14.25" customHeight="1" x14ac:dyDescent="0.25">
      <c r="A534" s="189"/>
      <c r="B534" s="198"/>
      <c r="C534" s="198"/>
      <c r="D534" s="198"/>
      <c r="E534" s="198"/>
      <c r="F534" s="195"/>
      <c r="G534" s="198"/>
      <c r="H534" s="198"/>
      <c r="I534" s="198"/>
      <c r="J534" s="219"/>
      <c r="K534" s="209"/>
      <c r="L534" s="9" t="s">
        <v>8</v>
      </c>
      <c r="M534" s="7" t="s">
        <v>2</v>
      </c>
      <c r="N534" s="212"/>
      <c r="O534" s="192"/>
      <c r="P534" s="192"/>
      <c r="Q534" s="36">
        <v>8</v>
      </c>
      <c r="R534" s="7"/>
      <c r="S534" s="110"/>
      <c r="T534" s="8"/>
      <c r="U534" s="219"/>
      <c r="V534" s="209"/>
      <c r="W534" s="9" t="s">
        <v>8</v>
      </c>
      <c r="X534" s="7" t="s">
        <v>2</v>
      </c>
      <c r="Y534" s="240"/>
      <c r="Z534" s="13"/>
    </row>
    <row r="535" spans="1:26" ht="15" customHeight="1" thickBot="1" x14ac:dyDescent="0.3">
      <c r="A535" s="190"/>
      <c r="B535" s="199"/>
      <c r="C535" s="199"/>
      <c r="D535" s="199"/>
      <c r="E535" s="199"/>
      <c r="F535" s="196"/>
      <c r="G535" s="199"/>
      <c r="H535" s="199"/>
      <c r="I535" s="199"/>
      <c r="J535" s="223"/>
      <c r="K535" s="214"/>
      <c r="L535" s="47" t="s">
        <v>9</v>
      </c>
      <c r="M535" s="48" t="s">
        <v>2</v>
      </c>
      <c r="N535" s="213"/>
      <c r="O535" s="193"/>
      <c r="P535" s="193"/>
      <c r="Q535" s="49">
        <v>9</v>
      </c>
      <c r="R535" s="48"/>
      <c r="S535" s="111"/>
      <c r="T535" s="50"/>
      <c r="U535" s="223"/>
      <c r="V535" s="214"/>
      <c r="W535" s="47" t="s">
        <v>9</v>
      </c>
      <c r="X535" s="48" t="s">
        <v>2</v>
      </c>
      <c r="Y535" s="241"/>
      <c r="Z535" s="13"/>
    </row>
    <row r="536" spans="1:26" ht="14.25" customHeight="1" x14ac:dyDescent="0.25">
      <c r="A536" s="188">
        <f t="shared" ref="A536" si="51">A527+1</f>
        <v>60</v>
      </c>
      <c r="B536" s="197"/>
      <c r="C536" s="197"/>
      <c r="D536" s="197"/>
      <c r="E536" s="197"/>
      <c r="F536" s="194"/>
      <c r="G536" s="197"/>
      <c r="H536" s="197"/>
      <c r="I536" s="197"/>
      <c r="J536" s="218" t="s">
        <v>10</v>
      </c>
      <c r="K536" s="221" t="s">
        <v>164</v>
      </c>
      <c r="L536" s="222"/>
      <c r="M536" s="43" t="s">
        <v>0</v>
      </c>
      <c r="N536" s="211" t="str">
        <f>IF(J536="Threat",IFERROR(VLOOKUP(M536&amp;MAX(VLOOKUP(M537,Definition!$C$28:$E$33,3,FALSE),VLOOKUP(M538,Definition!$D$28:$E$33,2,FALSE),VLOOKUP(M539,ADMIN!$G$2:$H$7,2,FALSE),VLOOKUP(M540,ADMIN!$G$2:$H$7,2,FALSE),VLOOKUP(M541,ADMIN!$G$2:$H$7,2,FALSE),VLOOKUP(M542,ADMIN!$G$2:$H$7,2,FALSE),VLOOKUP(M543,ADMIN!$G$2:$H$7,2,FALSE),VLOOKUP(M544,ADMIN!$G$2:$H$7,2,FALSE)),ADMIN!$A$1:$B$35,2,FALSE),"NIL"),IF(J536="Opportunity",IFERROR(VLOOKUP(M536&amp;MAX(VLOOKUP(M537,Definition!$C$28:$D$33,5,FALSE),VLOOKUP(M538,Definition!$D$28:$D$33,4,FALSE),VLOOKUP(M539,ADMIN!$G$2:$H$7,2,FALSE),VLOOKUP(M540,ADMIN!$G$2:$H$7,2,FALSE),VLOOKUP(M541,ADMIN!$G$2:$H$7,2,FALSE),VLOOKUP(M542,ADMIN!$G$2:$H$7,2,FALSE),VLOOKUP(M543,ADMIN!$G$2:$H$7,2,FALSE),VLOOKUP(M544,ADMIN!$G$2:$H$7,2,FALSE)),ADMIN!$A$1:$C$35,3,FALSE),"NIL"),"Nil"))</f>
        <v>NIL</v>
      </c>
      <c r="O536" s="191"/>
      <c r="P536" s="191"/>
      <c r="Q536" s="44">
        <v>1</v>
      </c>
      <c r="R536" s="45"/>
      <c r="S536" s="109"/>
      <c r="T536" s="46"/>
      <c r="U536" s="218" t="s">
        <v>11</v>
      </c>
      <c r="V536" s="237" t="s">
        <v>164</v>
      </c>
      <c r="W536" s="238"/>
      <c r="X536" s="43" t="s">
        <v>0</v>
      </c>
      <c r="Y536" s="239" t="str">
        <f>IF(U536="Threat",IFERROR(VLOOKUP(X536&amp;MAX(VLOOKUP(X537,Definition!$C$28:$E$33,3,FALSE),VLOOKUP(X538,Definition!$D$28:$E$33,2,FALSE),VLOOKUP(X539,ADMIN!$G$2:$H$7,2,FALSE),VLOOKUP(X540,ADMIN!$G$2:$H$7,2,FALSE),VLOOKUP(X541,ADMIN!$G$2:$H$7,2,FALSE),VLOOKUP(X542,ADMIN!$G$2:$H$7,2,FALSE),VLOOKUP(X543,ADMIN!$G$2:$H$7,2,FALSE),VLOOKUP(X544,ADMIN!$G$2:$H$7,2,FALSE)),$A$1:$B$1,2,FALSE),"NIL"),IF(U536="Opportunity",IFERROR(VLOOKUP(X536&amp;MAX(VLOOKUP(X537,ADMIN!$D$2:$H$7,5,FALSE),VLOOKUP(X538,ADMIN!$E$2:$H$7,4,FALSE),VLOOKUP(X539,ADMIN!$G$2:$H$7,2,FALSE),VLOOKUP(X540,ADMIN!$G$2:$H$7,2,FALSE),VLOOKUP(X541,ADMIN!$G$2:$H$7,2,FALSE),VLOOKUP(X542,ADMIN!$G$2:$H$7,2,FALSE),VLOOKUP(X543,ADMIN!$G$2:$H$7,2,FALSE),VLOOKUP(X544,ADMIN!$G$2:$H$7,2,FALSE)),$A$1:$C$1,3,FALSE),"NIL"),"Nil"))</f>
        <v>NIL</v>
      </c>
      <c r="Z536" s="13"/>
    </row>
    <row r="537" spans="1:26" ht="14.25" customHeight="1" x14ac:dyDescent="0.25">
      <c r="A537" s="189"/>
      <c r="B537" s="198"/>
      <c r="C537" s="198"/>
      <c r="D537" s="198"/>
      <c r="E537" s="198"/>
      <c r="F537" s="195"/>
      <c r="G537" s="198"/>
      <c r="H537" s="198"/>
      <c r="I537" s="198"/>
      <c r="J537" s="219"/>
      <c r="K537" s="209" t="s">
        <v>158</v>
      </c>
      <c r="L537" s="9" t="s">
        <v>1</v>
      </c>
      <c r="M537" s="7" t="s">
        <v>2</v>
      </c>
      <c r="N537" s="212"/>
      <c r="O537" s="192"/>
      <c r="P537" s="192"/>
      <c r="Q537" s="36">
        <v>2</v>
      </c>
      <c r="R537" s="7"/>
      <c r="S537" s="110"/>
      <c r="T537" s="8"/>
      <c r="U537" s="219"/>
      <c r="V537" s="209" t="s">
        <v>158</v>
      </c>
      <c r="W537" s="9" t="s">
        <v>1</v>
      </c>
      <c r="X537" s="7" t="s">
        <v>2</v>
      </c>
      <c r="Y537" s="240"/>
      <c r="Z537" s="13"/>
    </row>
    <row r="538" spans="1:26" ht="14.25" customHeight="1" x14ac:dyDescent="0.25">
      <c r="A538" s="189"/>
      <c r="B538" s="198"/>
      <c r="C538" s="198"/>
      <c r="D538" s="198"/>
      <c r="E538" s="198"/>
      <c r="F538" s="195"/>
      <c r="G538" s="198"/>
      <c r="H538" s="198"/>
      <c r="I538" s="198"/>
      <c r="J538" s="219"/>
      <c r="K538" s="209"/>
      <c r="L538" s="9" t="s">
        <v>3</v>
      </c>
      <c r="M538" s="7" t="s">
        <v>2</v>
      </c>
      <c r="N538" s="212"/>
      <c r="O538" s="192"/>
      <c r="P538" s="192"/>
      <c r="Q538" s="36">
        <v>3</v>
      </c>
      <c r="R538" s="7"/>
      <c r="S538" s="110"/>
      <c r="T538" s="8"/>
      <c r="U538" s="219"/>
      <c r="V538" s="209"/>
      <c r="W538" s="9" t="s">
        <v>3</v>
      </c>
      <c r="X538" s="7" t="s">
        <v>2</v>
      </c>
      <c r="Y538" s="240"/>
      <c r="Z538" s="13"/>
    </row>
    <row r="539" spans="1:26" ht="14.25" customHeight="1" x14ac:dyDescent="0.25">
      <c r="A539" s="189"/>
      <c r="B539" s="198"/>
      <c r="C539" s="198"/>
      <c r="D539" s="198"/>
      <c r="E539" s="198"/>
      <c r="F539" s="195"/>
      <c r="G539" s="198"/>
      <c r="H539" s="198"/>
      <c r="I539" s="198"/>
      <c r="J539" s="219"/>
      <c r="K539" s="209"/>
      <c r="L539" s="9" t="s">
        <v>4</v>
      </c>
      <c r="M539" s="7" t="s">
        <v>2</v>
      </c>
      <c r="N539" s="212"/>
      <c r="O539" s="192"/>
      <c r="P539" s="192"/>
      <c r="Q539" s="36">
        <v>4</v>
      </c>
      <c r="R539" s="7"/>
      <c r="S539" s="110"/>
      <c r="T539" s="8"/>
      <c r="U539" s="219"/>
      <c r="V539" s="209"/>
      <c r="W539" s="9" t="s">
        <v>4</v>
      </c>
      <c r="X539" s="7" t="s">
        <v>2</v>
      </c>
      <c r="Y539" s="240"/>
      <c r="Z539" s="13"/>
    </row>
    <row r="540" spans="1:26" ht="14.25" customHeight="1" x14ac:dyDescent="0.25">
      <c r="A540" s="189"/>
      <c r="B540" s="198"/>
      <c r="C540" s="198"/>
      <c r="D540" s="198"/>
      <c r="E540" s="198"/>
      <c r="F540" s="195"/>
      <c r="G540" s="198"/>
      <c r="H540" s="198"/>
      <c r="I540" s="198"/>
      <c r="J540" s="219"/>
      <c r="K540" s="209"/>
      <c r="L540" s="9" t="s">
        <v>5</v>
      </c>
      <c r="M540" s="7" t="s">
        <v>2</v>
      </c>
      <c r="N540" s="212"/>
      <c r="O540" s="192"/>
      <c r="P540" s="192"/>
      <c r="Q540" s="36">
        <v>5</v>
      </c>
      <c r="R540" s="7"/>
      <c r="S540" s="110"/>
      <c r="T540" s="8"/>
      <c r="U540" s="219"/>
      <c r="V540" s="209"/>
      <c r="W540" s="9" t="s">
        <v>5</v>
      </c>
      <c r="X540" s="7" t="s">
        <v>2</v>
      </c>
      <c r="Y540" s="240"/>
      <c r="Z540" s="13"/>
    </row>
    <row r="541" spans="1:26" ht="14.25" customHeight="1" x14ac:dyDescent="0.25">
      <c r="A541" s="189"/>
      <c r="B541" s="198"/>
      <c r="C541" s="198"/>
      <c r="D541" s="198"/>
      <c r="E541" s="198"/>
      <c r="F541" s="195"/>
      <c r="G541" s="198"/>
      <c r="H541" s="198"/>
      <c r="I541" s="198"/>
      <c r="J541" s="219"/>
      <c r="K541" s="209"/>
      <c r="L541" s="9" t="s">
        <v>6</v>
      </c>
      <c r="M541" s="7" t="s">
        <v>2</v>
      </c>
      <c r="N541" s="212"/>
      <c r="O541" s="192"/>
      <c r="P541" s="192"/>
      <c r="Q541" s="36">
        <v>6</v>
      </c>
      <c r="R541" s="7"/>
      <c r="S541" s="110"/>
      <c r="T541" s="8"/>
      <c r="U541" s="219"/>
      <c r="V541" s="209"/>
      <c r="W541" s="9" t="s">
        <v>6</v>
      </c>
      <c r="X541" s="7" t="s">
        <v>2</v>
      </c>
      <c r="Y541" s="240"/>
      <c r="Z541" s="13"/>
    </row>
    <row r="542" spans="1:26" ht="14.25" customHeight="1" x14ac:dyDescent="0.25">
      <c r="A542" s="189"/>
      <c r="B542" s="198"/>
      <c r="C542" s="198"/>
      <c r="D542" s="198"/>
      <c r="E542" s="198"/>
      <c r="F542" s="195"/>
      <c r="G542" s="198"/>
      <c r="H542" s="198"/>
      <c r="I542" s="198"/>
      <c r="J542" s="219"/>
      <c r="K542" s="209"/>
      <c r="L542" s="9" t="s">
        <v>7</v>
      </c>
      <c r="M542" s="7" t="s">
        <v>2</v>
      </c>
      <c r="N542" s="212"/>
      <c r="O542" s="192"/>
      <c r="P542" s="192"/>
      <c r="Q542" s="36">
        <v>7</v>
      </c>
      <c r="R542" s="7"/>
      <c r="S542" s="110"/>
      <c r="T542" s="8"/>
      <c r="U542" s="219"/>
      <c r="V542" s="209"/>
      <c r="W542" s="9" t="s">
        <v>7</v>
      </c>
      <c r="X542" s="7" t="s">
        <v>2</v>
      </c>
      <c r="Y542" s="240"/>
      <c r="Z542" s="13"/>
    </row>
    <row r="543" spans="1:26" ht="14.25" customHeight="1" x14ac:dyDescent="0.25">
      <c r="A543" s="189"/>
      <c r="B543" s="198"/>
      <c r="C543" s="198"/>
      <c r="D543" s="198"/>
      <c r="E543" s="198"/>
      <c r="F543" s="195"/>
      <c r="G543" s="198"/>
      <c r="H543" s="198"/>
      <c r="I543" s="198"/>
      <c r="J543" s="219"/>
      <c r="K543" s="209"/>
      <c r="L543" s="9" t="s">
        <v>8</v>
      </c>
      <c r="M543" s="7" t="s">
        <v>2</v>
      </c>
      <c r="N543" s="212"/>
      <c r="O543" s="192"/>
      <c r="P543" s="192"/>
      <c r="Q543" s="36">
        <v>8</v>
      </c>
      <c r="R543" s="7"/>
      <c r="S543" s="110"/>
      <c r="T543" s="8"/>
      <c r="U543" s="219"/>
      <c r="V543" s="209"/>
      <c r="W543" s="9" t="s">
        <v>8</v>
      </c>
      <c r="X543" s="7" t="s">
        <v>2</v>
      </c>
      <c r="Y543" s="240"/>
      <c r="Z543" s="13"/>
    </row>
    <row r="544" spans="1:26" ht="15" customHeight="1" thickBot="1" x14ac:dyDescent="0.3">
      <c r="A544" s="190"/>
      <c r="B544" s="199"/>
      <c r="C544" s="199"/>
      <c r="D544" s="199"/>
      <c r="E544" s="199"/>
      <c r="F544" s="196"/>
      <c r="G544" s="199"/>
      <c r="H544" s="199"/>
      <c r="I544" s="199"/>
      <c r="J544" s="223"/>
      <c r="K544" s="214"/>
      <c r="L544" s="47" t="s">
        <v>9</v>
      </c>
      <c r="M544" s="48" t="s">
        <v>2</v>
      </c>
      <c r="N544" s="213"/>
      <c r="O544" s="193"/>
      <c r="P544" s="193"/>
      <c r="Q544" s="49">
        <v>9</v>
      </c>
      <c r="R544" s="48"/>
      <c r="S544" s="111"/>
      <c r="T544" s="50"/>
      <c r="U544" s="223"/>
      <c r="V544" s="214"/>
      <c r="W544" s="47" t="s">
        <v>9</v>
      </c>
      <c r="X544" s="48" t="s">
        <v>2</v>
      </c>
      <c r="Y544" s="241"/>
      <c r="Z544" s="13"/>
    </row>
    <row r="545" spans="1:26" ht="14.25" customHeight="1" x14ac:dyDescent="0.25">
      <c r="A545" s="188">
        <f t="shared" ref="A545" si="52">A536+1</f>
        <v>61</v>
      </c>
      <c r="B545" s="197"/>
      <c r="C545" s="197"/>
      <c r="D545" s="197"/>
      <c r="E545" s="197"/>
      <c r="F545" s="194"/>
      <c r="G545" s="197"/>
      <c r="H545" s="197"/>
      <c r="I545" s="197"/>
      <c r="J545" s="218" t="s">
        <v>10</v>
      </c>
      <c r="K545" s="221" t="s">
        <v>164</v>
      </c>
      <c r="L545" s="222"/>
      <c r="M545" s="43" t="s">
        <v>0</v>
      </c>
      <c r="N545" s="211" t="str">
        <f>IF(J545="Threat",IFERROR(VLOOKUP(M545&amp;MAX(VLOOKUP(M546,Definition!$C$28:$E$33,3,FALSE),VLOOKUP(M547,Definition!$D$28:$E$33,2,FALSE),VLOOKUP(M548,ADMIN!$G$2:$H$7,2,FALSE),VLOOKUP(M549,ADMIN!$G$2:$H$7,2,FALSE),VLOOKUP(M550,ADMIN!$G$2:$H$7,2,FALSE),VLOOKUP(M551,ADMIN!$G$2:$H$7,2,FALSE),VLOOKUP(M552,ADMIN!$G$2:$H$7,2,FALSE),VLOOKUP(M553,ADMIN!$G$2:$H$7,2,FALSE)),ADMIN!$A$1:$B$35,2,FALSE),"NIL"),IF(J545="Opportunity",IFERROR(VLOOKUP(M545&amp;MAX(VLOOKUP(M546,Definition!$C$28:$D$33,5,FALSE),VLOOKUP(M547,Definition!$D$28:$D$33,4,FALSE),VLOOKUP(M548,ADMIN!$G$2:$H$7,2,FALSE),VLOOKUP(M549,ADMIN!$G$2:$H$7,2,FALSE),VLOOKUP(M550,ADMIN!$G$2:$H$7,2,FALSE),VLOOKUP(M551,ADMIN!$G$2:$H$7,2,FALSE),VLOOKUP(M552,ADMIN!$G$2:$H$7,2,FALSE),VLOOKUP(M553,ADMIN!$G$2:$H$7,2,FALSE)),ADMIN!$A$1:$C$35,3,FALSE),"NIL"),"Nil"))</f>
        <v>NIL</v>
      </c>
      <c r="O545" s="191"/>
      <c r="P545" s="191"/>
      <c r="Q545" s="44">
        <v>1</v>
      </c>
      <c r="R545" s="45"/>
      <c r="S545" s="109"/>
      <c r="T545" s="46"/>
      <c r="U545" s="218" t="s">
        <v>11</v>
      </c>
      <c r="V545" s="237" t="s">
        <v>164</v>
      </c>
      <c r="W545" s="238"/>
      <c r="X545" s="43" t="s">
        <v>0</v>
      </c>
      <c r="Y545" s="239" t="str">
        <f>IF(U545="Threat",IFERROR(VLOOKUP(X545&amp;MAX(VLOOKUP(X546,Definition!$C$28:$E$33,3,FALSE),VLOOKUP(X547,Definition!$D$28:$E$33,2,FALSE),VLOOKUP(X548,ADMIN!$G$2:$H$7,2,FALSE),VLOOKUP(X549,ADMIN!$G$2:$H$7,2,FALSE),VLOOKUP(X550,ADMIN!$G$2:$H$7,2,FALSE),VLOOKUP(X551,ADMIN!$G$2:$H$7,2,FALSE),VLOOKUP(X552,ADMIN!$G$2:$H$7,2,FALSE),VLOOKUP(X553,ADMIN!$G$2:$H$7,2,FALSE)),$A$1:$B$1,2,FALSE),"NIL"),IF(U545="Opportunity",IFERROR(VLOOKUP(X545&amp;MAX(VLOOKUP(X546,ADMIN!$D$2:$H$7,5,FALSE),VLOOKUP(X547,ADMIN!$E$2:$H$7,4,FALSE),VLOOKUP(X548,ADMIN!$G$2:$H$7,2,FALSE),VLOOKUP(X549,ADMIN!$G$2:$H$7,2,FALSE),VLOOKUP(X550,ADMIN!$G$2:$H$7,2,FALSE),VLOOKUP(X551,ADMIN!$G$2:$H$7,2,FALSE),VLOOKUP(X552,ADMIN!$G$2:$H$7,2,FALSE),VLOOKUP(X553,ADMIN!$G$2:$H$7,2,FALSE)),$A$1:$C$1,3,FALSE),"NIL"),"Nil"))</f>
        <v>NIL</v>
      </c>
      <c r="Z545" s="13"/>
    </row>
    <row r="546" spans="1:26" ht="14.25" customHeight="1" x14ac:dyDescent="0.25">
      <c r="A546" s="189"/>
      <c r="B546" s="198"/>
      <c r="C546" s="198"/>
      <c r="D546" s="198"/>
      <c r="E546" s="198"/>
      <c r="F546" s="195"/>
      <c r="G546" s="198"/>
      <c r="H546" s="198"/>
      <c r="I546" s="198"/>
      <c r="J546" s="219"/>
      <c r="K546" s="209" t="s">
        <v>158</v>
      </c>
      <c r="L546" s="9" t="s">
        <v>1</v>
      </c>
      <c r="M546" s="7" t="s">
        <v>2</v>
      </c>
      <c r="N546" s="212"/>
      <c r="O546" s="192"/>
      <c r="P546" s="192"/>
      <c r="Q546" s="36">
        <v>2</v>
      </c>
      <c r="R546" s="7"/>
      <c r="S546" s="110"/>
      <c r="T546" s="8"/>
      <c r="U546" s="219"/>
      <c r="V546" s="209" t="s">
        <v>158</v>
      </c>
      <c r="W546" s="9" t="s">
        <v>1</v>
      </c>
      <c r="X546" s="7" t="s">
        <v>2</v>
      </c>
      <c r="Y546" s="240"/>
      <c r="Z546" s="13"/>
    </row>
    <row r="547" spans="1:26" ht="14.25" customHeight="1" x14ac:dyDescent="0.25">
      <c r="A547" s="189"/>
      <c r="B547" s="198"/>
      <c r="C547" s="198"/>
      <c r="D547" s="198"/>
      <c r="E547" s="198"/>
      <c r="F547" s="195"/>
      <c r="G547" s="198"/>
      <c r="H547" s="198"/>
      <c r="I547" s="198"/>
      <c r="J547" s="219"/>
      <c r="K547" s="209"/>
      <c r="L547" s="9" t="s">
        <v>3</v>
      </c>
      <c r="M547" s="7" t="s">
        <v>2</v>
      </c>
      <c r="N547" s="212"/>
      <c r="O547" s="192"/>
      <c r="P547" s="192"/>
      <c r="Q547" s="36">
        <v>3</v>
      </c>
      <c r="R547" s="7"/>
      <c r="S547" s="110"/>
      <c r="T547" s="8"/>
      <c r="U547" s="219"/>
      <c r="V547" s="209"/>
      <c r="W547" s="9" t="s">
        <v>3</v>
      </c>
      <c r="X547" s="7" t="s">
        <v>2</v>
      </c>
      <c r="Y547" s="240"/>
      <c r="Z547" s="13"/>
    </row>
    <row r="548" spans="1:26" ht="14.25" customHeight="1" x14ac:dyDescent="0.25">
      <c r="A548" s="189"/>
      <c r="B548" s="198"/>
      <c r="C548" s="198"/>
      <c r="D548" s="198"/>
      <c r="E548" s="198"/>
      <c r="F548" s="195"/>
      <c r="G548" s="198"/>
      <c r="H548" s="198"/>
      <c r="I548" s="198"/>
      <c r="J548" s="219"/>
      <c r="K548" s="209"/>
      <c r="L548" s="9" t="s">
        <v>4</v>
      </c>
      <c r="M548" s="7" t="s">
        <v>2</v>
      </c>
      <c r="N548" s="212"/>
      <c r="O548" s="192"/>
      <c r="P548" s="192"/>
      <c r="Q548" s="36">
        <v>4</v>
      </c>
      <c r="R548" s="7"/>
      <c r="S548" s="110"/>
      <c r="T548" s="8"/>
      <c r="U548" s="219"/>
      <c r="V548" s="209"/>
      <c r="W548" s="9" t="s">
        <v>4</v>
      </c>
      <c r="X548" s="7" t="s">
        <v>2</v>
      </c>
      <c r="Y548" s="240"/>
      <c r="Z548" s="13"/>
    </row>
    <row r="549" spans="1:26" ht="14.25" customHeight="1" x14ac:dyDescent="0.25">
      <c r="A549" s="189"/>
      <c r="B549" s="198"/>
      <c r="C549" s="198"/>
      <c r="D549" s="198"/>
      <c r="E549" s="198"/>
      <c r="F549" s="195"/>
      <c r="G549" s="198"/>
      <c r="H549" s="198"/>
      <c r="I549" s="198"/>
      <c r="J549" s="219"/>
      <c r="K549" s="209"/>
      <c r="L549" s="9" t="s">
        <v>5</v>
      </c>
      <c r="M549" s="7" t="s">
        <v>2</v>
      </c>
      <c r="N549" s="212"/>
      <c r="O549" s="192"/>
      <c r="P549" s="192"/>
      <c r="Q549" s="36">
        <v>5</v>
      </c>
      <c r="R549" s="7"/>
      <c r="S549" s="110"/>
      <c r="T549" s="8"/>
      <c r="U549" s="219"/>
      <c r="V549" s="209"/>
      <c r="W549" s="9" t="s">
        <v>5</v>
      </c>
      <c r="X549" s="7" t="s">
        <v>2</v>
      </c>
      <c r="Y549" s="240"/>
      <c r="Z549" s="13"/>
    </row>
    <row r="550" spans="1:26" ht="14.25" customHeight="1" x14ac:dyDescent="0.25">
      <c r="A550" s="189"/>
      <c r="B550" s="198"/>
      <c r="C550" s="198"/>
      <c r="D550" s="198"/>
      <c r="E550" s="198"/>
      <c r="F550" s="195"/>
      <c r="G550" s="198"/>
      <c r="H550" s="198"/>
      <c r="I550" s="198"/>
      <c r="J550" s="219"/>
      <c r="K550" s="209"/>
      <c r="L550" s="9" t="s">
        <v>6</v>
      </c>
      <c r="M550" s="7" t="s">
        <v>2</v>
      </c>
      <c r="N550" s="212"/>
      <c r="O550" s="192"/>
      <c r="P550" s="192"/>
      <c r="Q550" s="36">
        <v>6</v>
      </c>
      <c r="R550" s="7"/>
      <c r="S550" s="110"/>
      <c r="T550" s="8"/>
      <c r="U550" s="219"/>
      <c r="V550" s="209"/>
      <c r="W550" s="9" t="s">
        <v>6</v>
      </c>
      <c r="X550" s="7" t="s">
        <v>2</v>
      </c>
      <c r="Y550" s="240"/>
      <c r="Z550" s="13"/>
    </row>
    <row r="551" spans="1:26" ht="14.25" customHeight="1" x14ac:dyDescent="0.25">
      <c r="A551" s="189"/>
      <c r="B551" s="198"/>
      <c r="C551" s="198"/>
      <c r="D551" s="198"/>
      <c r="E551" s="198"/>
      <c r="F551" s="195"/>
      <c r="G551" s="198"/>
      <c r="H551" s="198"/>
      <c r="I551" s="198"/>
      <c r="J551" s="219"/>
      <c r="K551" s="209"/>
      <c r="L551" s="9" t="s">
        <v>7</v>
      </c>
      <c r="M551" s="7" t="s">
        <v>2</v>
      </c>
      <c r="N551" s="212"/>
      <c r="O551" s="192"/>
      <c r="P551" s="192"/>
      <c r="Q551" s="36">
        <v>7</v>
      </c>
      <c r="R551" s="7"/>
      <c r="S551" s="110"/>
      <c r="T551" s="8"/>
      <c r="U551" s="219"/>
      <c r="V551" s="209"/>
      <c r="W551" s="9" t="s">
        <v>7</v>
      </c>
      <c r="X551" s="7" t="s">
        <v>2</v>
      </c>
      <c r="Y551" s="240"/>
      <c r="Z551" s="13"/>
    </row>
    <row r="552" spans="1:26" ht="14.25" customHeight="1" x14ac:dyDescent="0.25">
      <c r="A552" s="189"/>
      <c r="B552" s="198"/>
      <c r="C552" s="198"/>
      <c r="D552" s="198"/>
      <c r="E552" s="198"/>
      <c r="F552" s="195"/>
      <c r="G552" s="198"/>
      <c r="H552" s="198"/>
      <c r="I552" s="198"/>
      <c r="J552" s="219"/>
      <c r="K552" s="209"/>
      <c r="L552" s="9" t="s">
        <v>8</v>
      </c>
      <c r="M552" s="7" t="s">
        <v>2</v>
      </c>
      <c r="N552" s="212"/>
      <c r="O552" s="192"/>
      <c r="P552" s="192"/>
      <c r="Q552" s="36">
        <v>8</v>
      </c>
      <c r="R552" s="7"/>
      <c r="S552" s="110"/>
      <c r="T552" s="8"/>
      <c r="U552" s="219"/>
      <c r="V552" s="209"/>
      <c r="W552" s="9" t="s">
        <v>8</v>
      </c>
      <c r="X552" s="7" t="s">
        <v>2</v>
      </c>
      <c r="Y552" s="240"/>
      <c r="Z552" s="13"/>
    </row>
    <row r="553" spans="1:26" ht="15" customHeight="1" thickBot="1" x14ac:dyDescent="0.3">
      <c r="A553" s="190"/>
      <c r="B553" s="199"/>
      <c r="C553" s="199"/>
      <c r="D553" s="199"/>
      <c r="E553" s="199"/>
      <c r="F553" s="196"/>
      <c r="G553" s="199"/>
      <c r="H553" s="199"/>
      <c r="I553" s="199"/>
      <c r="J553" s="223"/>
      <c r="K553" s="214"/>
      <c r="L553" s="47" t="s">
        <v>9</v>
      </c>
      <c r="M553" s="48" t="s">
        <v>2</v>
      </c>
      <c r="N553" s="213"/>
      <c r="O553" s="193"/>
      <c r="P553" s="193"/>
      <c r="Q553" s="49">
        <v>9</v>
      </c>
      <c r="R553" s="48"/>
      <c r="S553" s="111"/>
      <c r="T553" s="50"/>
      <c r="U553" s="223"/>
      <c r="V553" s="214"/>
      <c r="W553" s="47" t="s">
        <v>9</v>
      </c>
      <c r="X553" s="48" t="s">
        <v>2</v>
      </c>
      <c r="Y553" s="241"/>
      <c r="Z553" s="13"/>
    </row>
    <row r="554" spans="1:26" ht="14.25" customHeight="1" x14ac:dyDescent="0.25">
      <c r="A554" s="188">
        <f t="shared" ref="A554" si="53">A545+1</f>
        <v>62</v>
      </c>
      <c r="B554" s="197"/>
      <c r="C554" s="197"/>
      <c r="D554" s="197"/>
      <c r="E554" s="197"/>
      <c r="F554" s="194"/>
      <c r="G554" s="197"/>
      <c r="H554" s="197"/>
      <c r="I554" s="197"/>
      <c r="J554" s="218" t="s">
        <v>10</v>
      </c>
      <c r="K554" s="221" t="s">
        <v>164</v>
      </c>
      <c r="L554" s="222"/>
      <c r="M554" s="43" t="s">
        <v>0</v>
      </c>
      <c r="N554" s="211" t="str">
        <f>IF(J554="Threat",IFERROR(VLOOKUP(M554&amp;MAX(VLOOKUP(M555,Definition!$C$28:$E$33,3,FALSE),VLOOKUP(M556,Definition!$D$28:$E$33,2,FALSE),VLOOKUP(M557,ADMIN!$G$2:$H$7,2,FALSE),VLOOKUP(M558,ADMIN!$G$2:$H$7,2,FALSE),VLOOKUP(M559,ADMIN!$G$2:$H$7,2,FALSE),VLOOKUP(M560,ADMIN!$G$2:$H$7,2,FALSE),VLOOKUP(M561,ADMIN!$G$2:$H$7,2,FALSE),VLOOKUP(M562,ADMIN!$G$2:$H$7,2,FALSE)),ADMIN!$A$1:$B$35,2,FALSE),"NIL"),IF(J554="Opportunity",IFERROR(VLOOKUP(M554&amp;MAX(VLOOKUP(M555,Definition!$C$28:$D$33,5,FALSE),VLOOKUP(M556,Definition!$D$28:$D$33,4,FALSE),VLOOKUP(M557,ADMIN!$G$2:$H$7,2,FALSE),VLOOKUP(M558,ADMIN!$G$2:$H$7,2,FALSE),VLOOKUP(M559,ADMIN!$G$2:$H$7,2,FALSE),VLOOKUP(M560,ADMIN!$G$2:$H$7,2,FALSE),VLOOKUP(M561,ADMIN!$G$2:$H$7,2,FALSE),VLOOKUP(M562,ADMIN!$G$2:$H$7,2,FALSE)),ADMIN!$A$1:$C$35,3,FALSE),"NIL"),"Nil"))</f>
        <v>NIL</v>
      </c>
      <c r="O554" s="191"/>
      <c r="P554" s="191"/>
      <c r="Q554" s="44">
        <v>1</v>
      </c>
      <c r="R554" s="45"/>
      <c r="S554" s="109"/>
      <c r="T554" s="46"/>
      <c r="U554" s="218" t="s">
        <v>11</v>
      </c>
      <c r="V554" s="237" t="s">
        <v>164</v>
      </c>
      <c r="W554" s="238"/>
      <c r="X554" s="43" t="s">
        <v>0</v>
      </c>
      <c r="Y554" s="239" t="str">
        <f>IF(U554="Threat",IFERROR(VLOOKUP(X554&amp;MAX(VLOOKUP(X555,Definition!$C$28:$E$33,3,FALSE),VLOOKUP(X556,Definition!$D$28:$E$33,2,FALSE),VLOOKUP(X557,ADMIN!$G$2:$H$7,2,FALSE),VLOOKUP(X558,ADMIN!$G$2:$H$7,2,FALSE),VLOOKUP(X559,ADMIN!$G$2:$H$7,2,FALSE),VLOOKUP(X560,ADMIN!$G$2:$H$7,2,FALSE),VLOOKUP(X561,ADMIN!$G$2:$H$7,2,FALSE),VLOOKUP(X562,ADMIN!$G$2:$H$7,2,FALSE)),$A$1:$B$1,2,FALSE),"NIL"),IF(U554="Opportunity",IFERROR(VLOOKUP(X554&amp;MAX(VLOOKUP(X555,ADMIN!$D$2:$H$7,5,FALSE),VLOOKUP(X556,ADMIN!$E$2:$H$7,4,FALSE),VLOOKUP(X557,ADMIN!$G$2:$H$7,2,FALSE),VLOOKUP(X558,ADMIN!$G$2:$H$7,2,FALSE),VLOOKUP(X559,ADMIN!$G$2:$H$7,2,FALSE),VLOOKUP(X560,ADMIN!$G$2:$H$7,2,FALSE),VLOOKUP(X561,ADMIN!$G$2:$H$7,2,FALSE),VLOOKUP(X562,ADMIN!$G$2:$H$7,2,FALSE)),$A$1:$C$1,3,FALSE),"NIL"),"Nil"))</f>
        <v>NIL</v>
      </c>
      <c r="Z554" s="13"/>
    </row>
    <row r="555" spans="1:26" ht="14.25" customHeight="1" x14ac:dyDescent="0.25">
      <c r="A555" s="189"/>
      <c r="B555" s="198"/>
      <c r="C555" s="198"/>
      <c r="D555" s="198"/>
      <c r="E555" s="198"/>
      <c r="F555" s="195"/>
      <c r="G555" s="198"/>
      <c r="H555" s="198"/>
      <c r="I555" s="198"/>
      <c r="J555" s="219"/>
      <c r="K555" s="209" t="s">
        <v>158</v>
      </c>
      <c r="L555" s="9" t="s">
        <v>1</v>
      </c>
      <c r="M555" s="7" t="s">
        <v>2</v>
      </c>
      <c r="N555" s="212"/>
      <c r="O555" s="192"/>
      <c r="P555" s="192"/>
      <c r="Q555" s="36">
        <v>2</v>
      </c>
      <c r="R555" s="7"/>
      <c r="S555" s="110"/>
      <c r="T555" s="8"/>
      <c r="U555" s="219"/>
      <c r="V555" s="209" t="s">
        <v>158</v>
      </c>
      <c r="W555" s="9" t="s">
        <v>1</v>
      </c>
      <c r="X555" s="7" t="s">
        <v>2</v>
      </c>
      <c r="Y555" s="240"/>
      <c r="Z555" s="13"/>
    </row>
    <row r="556" spans="1:26" ht="14.25" customHeight="1" x14ac:dyDescent="0.25">
      <c r="A556" s="189"/>
      <c r="B556" s="198"/>
      <c r="C556" s="198"/>
      <c r="D556" s="198"/>
      <c r="E556" s="198"/>
      <c r="F556" s="195"/>
      <c r="G556" s="198"/>
      <c r="H556" s="198"/>
      <c r="I556" s="198"/>
      <c r="J556" s="219"/>
      <c r="K556" s="209"/>
      <c r="L556" s="9" t="s">
        <v>3</v>
      </c>
      <c r="M556" s="7" t="s">
        <v>2</v>
      </c>
      <c r="N556" s="212"/>
      <c r="O556" s="192"/>
      <c r="P556" s="192"/>
      <c r="Q556" s="36">
        <v>3</v>
      </c>
      <c r="R556" s="7"/>
      <c r="S556" s="110"/>
      <c r="T556" s="8"/>
      <c r="U556" s="219"/>
      <c r="V556" s="209"/>
      <c r="W556" s="9" t="s">
        <v>3</v>
      </c>
      <c r="X556" s="7" t="s">
        <v>2</v>
      </c>
      <c r="Y556" s="240"/>
      <c r="Z556" s="13"/>
    </row>
    <row r="557" spans="1:26" ht="14.25" customHeight="1" x14ac:dyDescent="0.25">
      <c r="A557" s="189"/>
      <c r="B557" s="198"/>
      <c r="C557" s="198"/>
      <c r="D557" s="198"/>
      <c r="E557" s="198"/>
      <c r="F557" s="195"/>
      <c r="G557" s="198"/>
      <c r="H557" s="198"/>
      <c r="I557" s="198"/>
      <c r="J557" s="219"/>
      <c r="K557" s="209"/>
      <c r="L557" s="9" t="s">
        <v>4</v>
      </c>
      <c r="M557" s="7" t="s">
        <v>2</v>
      </c>
      <c r="N557" s="212"/>
      <c r="O557" s="192"/>
      <c r="P557" s="192"/>
      <c r="Q557" s="36">
        <v>4</v>
      </c>
      <c r="R557" s="7"/>
      <c r="S557" s="110"/>
      <c r="T557" s="8"/>
      <c r="U557" s="219"/>
      <c r="V557" s="209"/>
      <c r="W557" s="9" t="s">
        <v>4</v>
      </c>
      <c r="X557" s="7" t="s">
        <v>2</v>
      </c>
      <c r="Y557" s="240"/>
      <c r="Z557" s="13"/>
    </row>
    <row r="558" spans="1:26" ht="14.25" customHeight="1" x14ac:dyDescent="0.25">
      <c r="A558" s="189"/>
      <c r="B558" s="198"/>
      <c r="C558" s="198"/>
      <c r="D558" s="198"/>
      <c r="E558" s="198"/>
      <c r="F558" s="195"/>
      <c r="G558" s="198"/>
      <c r="H558" s="198"/>
      <c r="I558" s="198"/>
      <c r="J558" s="219"/>
      <c r="K558" s="209"/>
      <c r="L558" s="9" t="s">
        <v>5</v>
      </c>
      <c r="M558" s="7" t="s">
        <v>2</v>
      </c>
      <c r="N558" s="212"/>
      <c r="O558" s="192"/>
      <c r="P558" s="192"/>
      <c r="Q558" s="36">
        <v>5</v>
      </c>
      <c r="R558" s="7"/>
      <c r="S558" s="110"/>
      <c r="T558" s="8"/>
      <c r="U558" s="219"/>
      <c r="V558" s="209"/>
      <c r="W558" s="9" t="s">
        <v>5</v>
      </c>
      <c r="X558" s="7" t="s">
        <v>2</v>
      </c>
      <c r="Y558" s="240"/>
      <c r="Z558" s="13"/>
    </row>
    <row r="559" spans="1:26" ht="14.25" customHeight="1" x14ac:dyDescent="0.25">
      <c r="A559" s="189"/>
      <c r="B559" s="198"/>
      <c r="C559" s="198"/>
      <c r="D559" s="198"/>
      <c r="E559" s="198"/>
      <c r="F559" s="195"/>
      <c r="G559" s="198"/>
      <c r="H559" s="198"/>
      <c r="I559" s="198"/>
      <c r="J559" s="219"/>
      <c r="K559" s="209"/>
      <c r="L559" s="9" t="s">
        <v>6</v>
      </c>
      <c r="M559" s="7" t="s">
        <v>2</v>
      </c>
      <c r="N559" s="212"/>
      <c r="O559" s="192"/>
      <c r="P559" s="192"/>
      <c r="Q559" s="36">
        <v>6</v>
      </c>
      <c r="R559" s="7"/>
      <c r="S559" s="110"/>
      <c r="T559" s="8"/>
      <c r="U559" s="219"/>
      <c r="V559" s="209"/>
      <c r="W559" s="9" t="s">
        <v>6</v>
      </c>
      <c r="X559" s="7" t="s">
        <v>2</v>
      </c>
      <c r="Y559" s="240"/>
      <c r="Z559" s="13"/>
    </row>
    <row r="560" spans="1:26" ht="14.25" customHeight="1" x14ac:dyDescent="0.25">
      <c r="A560" s="189"/>
      <c r="B560" s="198"/>
      <c r="C560" s="198"/>
      <c r="D560" s="198"/>
      <c r="E560" s="198"/>
      <c r="F560" s="195"/>
      <c r="G560" s="198"/>
      <c r="H560" s="198"/>
      <c r="I560" s="198"/>
      <c r="J560" s="219"/>
      <c r="K560" s="209"/>
      <c r="L560" s="9" t="s">
        <v>7</v>
      </c>
      <c r="M560" s="7" t="s">
        <v>2</v>
      </c>
      <c r="N560" s="212"/>
      <c r="O560" s="192"/>
      <c r="P560" s="192"/>
      <c r="Q560" s="36">
        <v>7</v>
      </c>
      <c r="R560" s="7"/>
      <c r="S560" s="110"/>
      <c r="T560" s="8"/>
      <c r="U560" s="219"/>
      <c r="V560" s="209"/>
      <c r="W560" s="9" t="s">
        <v>7</v>
      </c>
      <c r="X560" s="7" t="s">
        <v>2</v>
      </c>
      <c r="Y560" s="240"/>
      <c r="Z560" s="13"/>
    </row>
    <row r="561" spans="1:26" ht="14.25" customHeight="1" x14ac:dyDescent="0.25">
      <c r="A561" s="189"/>
      <c r="B561" s="198"/>
      <c r="C561" s="198"/>
      <c r="D561" s="198"/>
      <c r="E561" s="198"/>
      <c r="F561" s="195"/>
      <c r="G561" s="198"/>
      <c r="H561" s="198"/>
      <c r="I561" s="198"/>
      <c r="J561" s="219"/>
      <c r="K561" s="209"/>
      <c r="L561" s="9" t="s">
        <v>8</v>
      </c>
      <c r="M561" s="7" t="s">
        <v>2</v>
      </c>
      <c r="N561" s="212"/>
      <c r="O561" s="192"/>
      <c r="P561" s="192"/>
      <c r="Q561" s="36">
        <v>8</v>
      </c>
      <c r="R561" s="7"/>
      <c r="S561" s="110"/>
      <c r="T561" s="8"/>
      <c r="U561" s="219"/>
      <c r="V561" s="209"/>
      <c r="W561" s="9" t="s">
        <v>8</v>
      </c>
      <c r="X561" s="7" t="s">
        <v>2</v>
      </c>
      <c r="Y561" s="240"/>
      <c r="Z561" s="13"/>
    </row>
    <row r="562" spans="1:26" ht="15" customHeight="1" thickBot="1" x14ac:dyDescent="0.3">
      <c r="A562" s="190"/>
      <c r="B562" s="199"/>
      <c r="C562" s="199"/>
      <c r="D562" s="199"/>
      <c r="E562" s="199"/>
      <c r="F562" s="196"/>
      <c r="G562" s="199"/>
      <c r="H562" s="199"/>
      <c r="I562" s="199"/>
      <c r="J562" s="223"/>
      <c r="K562" s="214"/>
      <c r="L562" s="47" t="s">
        <v>9</v>
      </c>
      <c r="M562" s="48" t="s">
        <v>2</v>
      </c>
      <c r="N562" s="213"/>
      <c r="O562" s="193"/>
      <c r="P562" s="193"/>
      <c r="Q562" s="49">
        <v>9</v>
      </c>
      <c r="R562" s="48"/>
      <c r="S562" s="111"/>
      <c r="T562" s="50"/>
      <c r="U562" s="223"/>
      <c r="V562" s="214"/>
      <c r="W562" s="47" t="s">
        <v>9</v>
      </c>
      <c r="X562" s="48" t="s">
        <v>2</v>
      </c>
      <c r="Y562" s="241"/>
      <c r="Z562" s="13"/>
    </row>
    <row r="563" spans="1:26" ht="14.25" customHeight="1" x14ac:dyDescent="0.25">
      <c r="A563" s="188">
        <f t="shared" ref="A563" si="54">A554+1</f>
        <v>63</v>
      </c>
      <c r="B563" s="197"/>
      <c r="C563" s="197"/>
      <c r="D563" s="197"/>
      <c r="E563" s="197"/>
      <c r="F563" s="194"/>
      <c r="G563" s="197"/>
      <c r="H563" s="197"/>
      <c r="I563" s="197"/>
      <c r="J563" s="218" t="s">
        <v>10</v>
      </c>
      <c r="K563" s="221" t="s">
        <v>164</v>
      </c>
      <c r="L563" s="222"/>
      <c r="M563" s="43" t="s">
        <v>0</v>
      </c>
      <c r="N563" s="211" t="str">
        <f>IF(J563="Threat",IFERROR(VLOOKUP(M563&amp;MAX(VLOOKUP(M564,Definition!$C$28:$E$33,3,FALSE),VLOOKUP(M565,Definition!$D$28:$E$33,2,FALSE),VLOOKUP(M566,ADMIN!$G$2:$H$7,2,FALSE),VLOOKUP(M567,ADMIN!$G$2:$H$7,2,FALSE),VLOOKUP(M568,ADMIN!$G$2:$H$7,2,FALSE),VLOOKUP(M569,ADMIN!$G$2:$H$7,2,FALSE),VLOOKUP(M570,ADMIN!$G$2:$H$7,2,FALSE),VLOOKUP(M571,ADMIN!$G$2:$H$7,2,FALSE)),ADMIN!$A$1:$B$35,2,FALSE),"NIL"),IF(J563="Opportunity",IFERROR(VLOOKUP(M563&amp;MAX(VLOOKUP(M564,Definition!$C$28:$D$33,5,FALSE),VLOOKUP(M565,Definition!$D$28:$D$33,4,FALSE),VLOOKUP(M566,ADMIN!$G$2:$H$7,2,FALSE),VLOOKUP(M567,ADMIN!$G$2:$H$7,2,FALSE),VLOOKUP(M568,ADMIN!$G$2:$H$7,2,FALSE),VLOOKUP(M569,ADMIN!$G$2:$H$7,2,FALSE),VLOOKUP(M570,ADMIN!$G$2:$H$7,2,FALSE),VLOOKUP(M571,ADMIN!$G$2:$H$7,2,FALSE)),ADMIN!$A$1:$C$35,3,FALSE),"NIL"),"Nil"))</f>
        <v>NIL</v>
      </c>
      <c r="O563" s="191"/>
      <c r="P563" s="191"/>
      <c r="Q563" s="44">
        <v>1</v>
      </c>
      <c r="R563" s="45"/>
      <c r="S563" s="109"/>
      <c r="T563" s="46"/>
      <c r="U563" s="218" t="s">
        <v>11</v>
      </c>
      <c r="V563" s="237" t="s">
        <v>164</v>
      </c>
      <c r="W563" s="238"/>
      <c r="X563" s="43" t="s">
        <v>0</v>
      </c>
      <c r="Y563" s="239" t="str">
        <f>IF(U563="Threat",IFERROR(VLOOKUP(X563&amp;MAX(VLOOKUP(X564,Definition!$C$28:$E$33,3,FALSE),VLOOKUP(X565,Definition!$D$28:$E$33,2,FALSE),VLOOKUP(X566,ADMIN!$G$2:$H$7,2,FALSE),VLOOKUP(X567,ADMIN!$G$2:$H$7,2,FALSE),VLOOKUP(X568,ADMIN!$G$2:$H$7,2,FALSE),VLOOKUP(X569,ADMIN!$G$2:$H$7,2,FALSE),VLOOKUP(X570,ADMIN!$G$2:$H$7,2,FALSE),VLOOKUP(X571,ADMIN!$G$2:$H$7,2,FALSE)),$A$1:$B$1,2,FALSE),"NIL"),IF(U563="Opportunity",IFERROR(VLOOKUP(X563&amp;MAX(VLOOKUP(X564,ADMIN!$D$2:$H$7,5,FALSE),VLOOKUP(X565,ADMIN!$E$2:$H$7,4,FALSE),VLOOKUP(X566,ADMIN!$G$2:$H$7,2,FALSE),VLOOKUP(X567,ADMIN!$G$2:$H$7,2,FALSE),VLOOKUP(X568,ADMIN!$G$2:$H$7,2,FALSE),VLOOKUP(X569,ADMIN!$G$2:$H$7,2,FALSE),VLOOKUP(X570,ADMIN!$G$2:$H$7,2,FALSE),VLOOKUP(X571,ADMIN!$G$2:$H$7,2,FALSE)),$A$1:$C$1,3,FALSE),"NIL"),"Nil"))</f>
        <v>NIL</v>
      </c>
      <c r="Z563" s="13"/>
    </row>
    <row r="564" spans="1:26" ht="14.25" customHeight="1" x14ac:dyDescent="0.25">
      <c r="A564" s="189"/>
      <c r="B564" s="198"/>
      <c r="C564" s="198"/>
      <c r="D564" s="198"/>
      <c r="E564" s="198"/>
      <c r="F564" s="195"/>
      <c r="G564" s="198"/>
      <c r="H564" s="198"/>
      <c r="I564" s="198"/>
      <c r="J564" s="219"/>
      <c r="K564" s="209" t="s">
        <v>158</v>
      </c>
      <c r="L564" s="9" t="s">
        <v>1</v>
      </c>
      <c r="M564" s="7" t="s">
        <v>2</v>
      </c>
      <c r="N564" s="212"/>
      <c r="O564" s="192"/>
      <c r="P564" s="192"/>
      <c r="Q564" s="36">
        <v>2</v>
      </c>
      <c r="R564" s="7"/>
      <c r="S564" s="110"/>
      <c r="T564" s="8"/>
      <c r="U564" s="219"/>
      <c r="V564" s="209" t="s">
        <v>158</v>
      </c>
      <c r="W564" s="9" t="s">
        <v>1</v>
      </c>
      <c r="X564" s="7" t="s">
        <v>2</v>
      </c>
      <c r="Y564" s="240"/>
      <c r="Z564" s="13"/>
    </row>
    <row r="565" spans="1:26" ht="14.25" customHeight="1" x14ac:dyDescent="0.25">
      <c r="A565" s="189"/>
      <c r="B565" s="198"/>
      <c r="C565" s="198"/>
      <c r="D565" s="198"/>
      <c r="E565" s="198"/>
      <c r="F565" s="195"/>
      <c r="G565" s="198"/>
      <c r="H565" s="198"/>
      <c r="I565" s="198"/>
      <c r="J565" s="219"/>
      <c r="K565" s="209"/>
      <c r="L565" s="9" t="s">
        <v>3</v>
      </c>
      <c r="M565" s="7" t="s">
        <v>2</v>
      </c>
      <c r="N565" s="212"/>
      <c r="O565" s="192"/>
      <c r="P565" s="192"/>
      <c r="Q565" s="36">
        <v>3</v>
      </c>
      <c r="R565" s="7"/>
      <c r="S565" s="110"/>
      <c r="T565" s="8"/>
      <c r="U565" s="219"/>
      <c r="V565" s="209"/>
      <c r="W565" s="9" t="s">
        <v>3</v>
      </c>
      <c r="X565" s="7" t="s">
        <v>2</v>
      </c>
      <c r="Y565" s="240"/>
      <c r="Z565" s="13"/>
    </row>
    <row r="566" spans="1:26" ht="14.25" customHeight="1" x14ac:dyDescent="0.25">
      <c r="A566" s="189"/>
      <c r="B566" s="198"/>
      <c r="C566" s="198"/>
      <c r="D566" s="198"/>
      <c r="E566" s="198"/>
      <c r="F566" s="195"/>
      <c r="G566" s="198"/>
      <c r="H566" s="198"/>
      <c r="I566" s="198"/>
      <c r="J566" s="219"/>
      <c r="K566" s="209"/>
      <c r="L566" s="9" t="s">
        <v>4</v>
      </c>
      <c r="M566" s="7" t="s">
        <v>2</v>
      </c>
      <c r="N566" s="212"/>
      <c r="O566" s="192"/>
      <c r="P566" s="192"/>
      <c r="Q566" s="36">
        <v>4</v>
      </c>
      <c r="R566" s="7"/>
      <c r="S566" s="110"/>
      <c r="T566" s="8"/>
      <c r="U566" s="219"/>
      <c r="V566" s="209"/>
      <c r="W566" s="9" t="s">
        <v>4</v>
      </c>
      <c r="X566" s="7" t="s">
        <v>2</v>
      </c>
      <c r="Y566" s="240"/>
      <c r="Z566" s="13"/>
    </row>
    <row r="567" spans="1:26" ht="14.25" customHeight="1" x14ac:dyDescent="0.25">
      <c r="A567" s="189"/>
      <c r="B567" s="198"/>
      <c r="C567" s="198"/>
      <c r="D567" s="198"/>
      <c r="E567" s="198"/>
      <c r="F567" s="195"/>
      <c r="G567" s="198"/>
      <c r="H567" s="198"/>
      <c r="I567" s="198"/>
      <c r="J567" s="219"/>
      <c r="K567" s="209"/>
      <c r="L567" s="9" t="s">
        <v>5</v>
      </c>
      <c r="M567" s="7" t="s">
        <v>2</v>
      </c>
      <c r="N567" s="212"/>
      <c r="O567" s="192"/>
      <c r="P567" s="192"/>
      <c r="Q567" s="36">
        <v>5</v>
      </c>
      <c r="R567" s="7"/>
      <c r="S567" s="110"/>
      <c r="T567" s="8"/>
      <c r="U567" s="219"/>
      <c r="V567" s="209"/>
      <c r="W567" s="9" t="s">
        <v>5</v>
      </c>
      <c r="X567" s="7" t="s">
        <v>2</v>
      </c>
      <c r="Y567" s="240"/>
      <c r="Z567" s="13"/>
    </row>
    <row r="568" spans="1:26" ht="14.25" customHeight="1" x14ac:dyDescent="0.25">
      <c r="A568" s="189"/>
      <c r="B568" s="198"/>
      <c r="C568" s="198"/>
      <c r="D568" s="198"/>
      <c r="E568" s="198"/>
      <c r="F568" s="195"/>
      <c r="G568" s="198"/>
      <c r="H568" s="198"/>
      <c r="I568" s="198"/>
      <c r="J568" s="219"/>
      <c r="K568" s="209"/>
      <c r="L568" s="9" t="s">
        <v>6</v>
      </c>
      <c r="M568" s="7" t="s">
        <v>2</v>
      </c>
      <c r="N568" s="212"/>
      <c r="O568" s="192"/>
      <c r="P568" s="192"/>
      <c r="Q568" s="36">
        <v>6</v>
      </c>
      <c r="R568" s="7"/>
      <c r="S568" s="110"/>
      <c r="T568" s="8"/>
      <c r="U568" s="219"/>
      <c r="V568" s="209"/>
      <c r="W568" s="9" t="s">
        <v>6</v>
      </c>
      <c r="X568" s="7" t="s">
        <v>2</v>
      </c>
      <c r="Y568" s="240"/>
      <c r="Z568" s="13"/>
    </row>
    <row r="569" spans="1:26" ht="14.25" customHeight="1" x14ac:dyDescent="0.25">
      <c r="A569" s="189"/>
      <c r="B569" s="198"/>
      <c r="C569" s="198"/>
      <c r="D569" s="198"/>
      <c r="E569" s="198"/>
      <c r="F569" s="195"/>
      <c r="G569" s="198"/>
      <c r="H569" s="198"/>
      <c r="I569" s="198"/>
      <c r="J569" s="219"/>
      <c r="K569" s="209"/>
      <c r="L569" s="9" t="s">
        <v>7</v>
      </c>
      <c r="M569" s="7" t="s">
        <v>2</v>
      </c>
      <c r="N569" s="212"/>
      <c r="O569" s="192"/>
      <c r="P569" s="192"/>
      <c r="Q569" s="36">
        <v>7</v>
      </c>
      <c r="R569" s="7"/>
      <c r="S569" s="110"/>
      <c r="T569" s="8"/>
      <c r="U569" s="219"/>
      <c r="V569" s="209"/>
      <c r="W569" s="9" t="s">
        <v>7</v>
      </c>
      <c r="X569" s="7" t="s">
        <v>2</v>
      </c>
      <c r="Y569" s="240"/>
      <c r="Z569" s="13"/>
    </row>
    <row r="570" spans="1:26" ht="14.25" customHeight="1" x14ac:dyDescent="0.25">
      <c r="A570" s="189"/>
      <c r="B570" s="198"/>
      <c r="C570" s="198"/>
      <c r="D570" s="198"/>
      <c r="E570" s="198"/>
      <c r="F570" s="195"/>
      <c r="G570" s="198"/>
      <c r="H570" s="198"/>
      <c r="I570" s="198"/>
      <c r="J570" s="219"/>
      <c r="K570" s="209"/>
      <c r="L570" s="9" t="s">
        <v>8</v>
      </c>
      <c r="M570" s="7" t="s">
        <v>2</v>
      </c>
      <c r="N570" s="212"/>
      <c r="O570" s="192"/>
      <c r="P570" s="192"/>
      <c r="Q570" s="36">
        <v>8</v>
      </c>
      <c r="R570" s="7"/>
      <c r="S570" s="110"/>
      <c r="T570" s="8"/>
      <c r="U570" s="219"/>
      <c r="V570" s="209"/>
      <c r="W570" s="9" t="s">
        <v>8</v>
      </c>
      <c r="X570" s="7" t="s">
        <v>2</v>
      </c>
      <c r="Y570" s="240"/>
      <c r="Z570" s="13"/>
    </row>
    <row r="571" spans="1:26" ht="15" customHeight="1" thickBot="1" x14ac:dyDescent="0.3">
      <c r="A571" s="190"/>
      <c r="B571" s="199"/>
      <c r="C571" s="199"/>
      <c r="D571" s="199"/>
      <c r="E571" s="199"/>
      <c r="F571" s="196"/>
      <c r="G571" s="199"/>
      <c r="H571" s="199"/>
      <c r="I571" s="199"/>
      <c r="J571" s="223"/>
      <c r="K571" s="214"/>
      <c r="L571" s="47" t="s">
        <v>9</v>
      </c>
      <c r="M571" s="48" t="s">
        <v>2</v>
      </c>
      <c r="N571" s="213"/>
      <c r="O571" s="193"/>
      <c r="P571" s="193"/>
      <c r="Q571" s="49">
        <v>9</v>
      </c>
      <c r="R571" s="48"/>
      <c r="S571" s="111"/>
      <c r="T571" s="50"/>
      <c r="U571" s="223"/>
      <c r="V571" s="214"/>
      <c r="W571" s="47" t="s">
        <v>9</v>
      </c>
      <c r="X571" s="48" t="s">
        <v>2</v>
      </c>
      <c r="Y571" s="241"/>
      <c r="Z571" s="13"/>
    </row>
    <row r="572" spans="1:26" ht="14.25" customHeight="1" x14ac:dyDescent="0.25">
      <c r="A572" s="188">
        <f t="shared" ref="A572" si="55">A563+1</f>
        <v>64</v>
      </c>
      <c r="B572" s="197"/>
      <c r="C572" s="197"/>
      <c r="D572" s="197"/>
      <c r="E572" s="197"/>
      <c r="F572" s="194"/>
      <c r="G572" s="197"/>
      <c r="H572" s="197"/>
      <c r="I572" s="197"/>
      <c r="J572" s="218" t="s">
        <v>10</v>
      </c>
      <c r="K572" s="221" t="s">
        <v>164</v>
      </c>
      <c r="L572" s="222"/>
      <c r="M572" s="43" t="s">
        <v>0</v>
      </c>
      <c r="N572" s="211" t="str">
        <f>IF(J572="Threat",IFERROR(VLOOKUP(M572&amp;MAX(VLOOKUP(M573,Definition!$C$28:$E$33,3,FALSE),VLOOKUP(M574,Definition!$D$28:$E$33,2,FALSE),VLOOKUP(M575,ADMIN!$G$2:$H$7,2,FALSE),VLOOKUP(M576,ADMIN!$G$2:$H$7,2,FALSE),VLOOKUP(M577,ADMIN!$G$2:$H$7,2,FALSE),VLOOKUP(M578,ADMIN!$G$2:$H$7,2,FALSE),VLOOKUP(M579,ADMIN!$G$2:$H$7,2,FALSE),VLOOKUP(M580,ADMIN!$G$2:$H$7,2,FALSE)),ADMIN!$A$1:$B$35,2,FALSE),"NIL"),IF(J572="Opportunity",IFERROR(VLOOKUP(M572&amp;MAX(VLOOKUP(M573,Definition!$C$28:$D$33,5,FALSE),VLOOKUP(M574,Definition!$D$28:$D$33,4,FALSE),VLOOKUP(M575,ADMIN!$G$2:$H$7,2,FALSE),VLOOKUP(M576,ADMIN!$G$2:$H$7,2,FALSE),VLOOKUP(M577,ADMIN!$G$2:$H$7,2,FALSE),VLOOKUP(M578,ADMIN!$G$2:$H$7,2,FALSE),VLOOKUP(M579,ADMIN!$G$2:$H$7,2,FALSE),VLOOKUP(M580,ADMIN!$G$2:$H$7,2,FALSE)),ADMIN!$A$1:$C$35,3,FALSE),"NIL"),"Nil"))</f>
        <v>NIL</v>
      </c>
      <c r="O572" s="191"/>
      <c r="P572" s="191"/>
      <c r="Q572" s="44">
        <v>1</v>
      </c>
      <c r="R572" s="45"/>
      <c r="S572" s="109"/>
      <c r="T572" s="46"/>
      <c r="U572" s="218" t="s">
        <v>11</v>
      </c>
      <c r="V572" s="237" t="s">
        <v>164</v>
      </c>
      <c r="W572" s="238"/>
      <c r="X572" s="43" t="s">
        <v>0</v>
      </c>
      <c r="Y572" s="239" t="str">
        <f>IF(U572="Threat",IFERROR(VLOOKUP(X572&amp;MAX(VLOOKUP(X573,Definition!$C$28:$E$33,3,FALSE),VLOOKUP(X574,Definition!$D$28:$E$33,2,FALSE),VLOOKUP(X575,ADMIN!$G$2:$H$7,2,FALSE),VLOOKUP(X576,ADMIN!$G$2:$H$7,2,FALSE),VLOOKUP(X577,ADMIN!$G$2:$H$7,2,FALSE),VLOOKUP(X578,ADMIN!$G$2:$H$7,2,FALSE),VLOOKUP(X579,ADMIN!$G$2:$H$7,2,FALSE),VLOOKUP(X580,ADMIN!$G$2:$H$7,2,FALSE)),$A$1:$B$1,2,FALSE),"NIL"),IF(U572="Opportunity",IFERROR(VLOOKUP(X572&amp;MAX(VLOOKUP(X573,ADMIN!$D$2:$H$7,5,FALSE),VLOOKUP(X574,ADMIN!$E$2:$H$7,4,FALSE),VLOOKUP(X575,ADMIN!$G$2:$H$7,2,FALSE),VLOOKUP(X576,ADMIN!$G$2:$H$7,2,FALSE),VLOOKUP(X577,ADMIN!$G$2:$H$7,2,FALSE),VLOOKUP(X578,ADMIN!$G$2:$H$7,2,FALSE),VLOOKUP(X579,ADMIN!$G$2:$H$7,2,FALSE),VLOOKUP(X580,ADMIN!$G$2:$H$7,2,FALSE)),$A$1:$C$1,3,FALSE),"NIL"),"Nil"))</f>
        <v>NIL</v>
      </c>
      <c r="Z572" s="13"/>
    </row>
    <row r="573" spans="1:26" ht="14.25" customHeight="1" x14ac:dyDescent="0.25">
      <c r="A573" s="189"/>
      <c r="B573" s="198"/>
      <c r="C573" s="198"/>
      <c r="D573" s="198"/>
      <c r="E573" s="198"/>
      <c r="F573" s="195"/>
      <c r="G573" s="198"/>
      <c r="H573" s="198"/>
      <c r="I573" s="198"/>
      <c r="J573" s="219"/>
      <c r="K573" s="209" t="s">
        <v>158</v>
      </c>
      <c r="L573" s="9" t="s">
        <v>1</v>
      </c>
      <c r="M573" s="7" t="s">
        <v>2</v>
      </c>
      <c r="N573" s="212"/>
      <c r="O573" s="192"/>
      <c r="P573" s="192"/>
      <c r="Q573" s="36">
        <v>2</v>
      </c>
      <c r="R573" s="7"/>
      <c r="S573" s="110"/>
      <c r="T573" s="8"/>
      <c r="U573" s="219"/>
      <c r="V573" s="209" t="s">
        <v>158</v>
      </c>
      <c r="W573" s="9" t="s">
        <v>1</v>
      </c>
      <c r="X573" s="7" t="s">
        <v>2</v>
      </c>
      <c r="Y573" s="240"/>
      <c r="Z573" s="13"/>
    </row>
    <row r="574" spans="1:26" ht="14.25" customHeight="1" x14ac:dyDescent="0.25">
      <c r="A574" s="189"/>
      <c r="B574" s="198"/>
      <c r="C574" s="198"/>
      <c r="D574" s="198"/>
      <c r="E574" s="198"/>
      <c r="F574" s="195"/>
      <c r="G574" s="198"/>
      <c r="H574" s="198"/>
      <c r="I574" s="198"/>
      <c r="J574" s="219"/>
      <c r="K574" s="209"/>
      <c r="L574" s="9" t="s">
        <v>3</v>
      </c>
      <c r="M574" s="7" t="s">
        <v>2</v>
      </c>
      <c r="N574" s="212"/>
      <c r="O574" s="192"/>
      <c r="P574" s="192"/>
      <c r="Q574" s="36">
        <v>3</v>
      </c>
      <c r="R574" s="7"/>
      <c r="S574" s="110"/>
      <c r="T574" s="8"/>
      <c r="U574" s="219"/>
      <c r="V574" s="209"/>
      <c r="W574" s="9" t="s">
        <v>3</v>
      </c>
      <c r="X574" s="7" t="s">
        <v>2</v>
      </c>
      <c r="Y574" s="240"/>
      <c r="Z574" s="13"/>
    </row>
    <row r="575" spans="1:26" ht="14.25" customHeight="1" x14ac:dyDescent="0.25">
      <c r="A575" s="189"/>
      <c r="B575" s="198"/>
      <c r="C575" s="198"/>
      <c r="D575" s="198"/>
      <c r="E575" s="198"/>
      <c r="F575" s="195"/>
      <c r="G575" s="198"/>
      <c r="H575" s="198"/>
      <c r="I575" s="198"/>
      <c r="J575" s="219"/>
      <c r="K575" s="209"/>
      <c r="L575" s="9" t="s">
        <v>4</v>
      </c>
      <c r="M575" s="7" t="s">
        <v>2</v>
      </c>
      <c r="N575" s="212"/>
      <c r="O575" s="192"/>
      <c r="P575" s="192"/>
      <c r="Q575" s="36">
        <v>4</v>
      </c>
      <c r="R575" s="7"/>
      <c r="S575" s="110"/>
      <c r="T575" s="8"/>
      <c r="U575" s="219"/>
      <c r="V575" s="209"/>
      <c r="W575" s="9" t="s">
        <v>4</v>
      </c>
      <c r="X575" s="7" t="s">
        <v>2</v>
      </c>
      <c r="Y575" s="240"/>
      <c r="Z575" s="13"/>
    </row>
    <row r="576" spans="1:26" ht="14.25" customHeight="1" x14ac:dyDescent="0.25">
      <c r="A576" s="189"/>
      <c r="B576" s="198"/>
      <c r="C576" s="198"/>
      <c r="D576" s="198"/>
      <c r="E576" s="198"/>
      <c r="F576" s="195"/>
      <c r="G576" s="198"/>
      <c r="H576" s="198"/>
      <c r="I576" s="198"/>
      <c r="J576" s="219"/>
      <c r="K576" s="209"/>
      <c r="L576" s="9" t="s">
        <v>5</v>
      </c>
      <c r="M576" s="7" t="s">
        <v>2</v>
      </c>
      <c r="N576" s="212"/>
      <c r="O576" s="192"/>
      <c r="P576" s="192"/>
      <c r="Q576" s="36">
        <v>5</v>
      </c>
      <c r="R576" s="7"/>
      <c r="S576" s="110"/>
      <c r="T576" s="8"/>
      <c r="U576" s="219"/>
      <c r="V576" s="209"/>
      <c r="W576" s="9" t="s">
        <v>5</v>
      </c>
      <c r="X576" s="7" t="s">
        <v>2</v>
      </c>
      <c r="Y576" s="240"/>
      <c r="Z576" s="13"/>
    </row>
    <row r="577" spans="1:26" ht="14.25" customHeight="1" x14ac:dyDescent="0.25">
      <c r="A577" s="189"/>
      <c r="B577" s="198"/>
      <c r="C577" s="198"/>
      <c r="D577" s="198"/>
      <c r="E577" s="198"/>
      <c r="F577" s="195"/>
      <c r="G577" s="198"/>
      <c r="H577" s="198"/>
      <c r="I577" s="198"/>
      <c r="J577" s="219"/>
      <c r="K577" s="209"/>
      <c r="L577" s="9" t="s">
        <v>6</v>
      </c>
      <c r="M577" s="7" t="s">
        <v>2</v>
      </c>
      <c r="N577" s="212"/>
      <c r="O577" s="192"/>
      <c r="P577" s="192"/>
      <c r="Q577" s="36">
        <v>6</v>
      </c>
      <c r="R577" s="7"/>
      <c r="S577" s="110"/>
      <c r="T577" s="8"/>
      <c r="U577" s="219"/>
      <c r="V577" s="209"/>
      <c r="W577" s="9" t="s">
        <v>6</v>
      </c>
      <c r="X577" s="7" t="s">
        <v>2</v>
      </c>
      <c r="Y577" s="240"/>
      <c r="Z577" s="13"/>
    </row>
    <row r="578" spans="1:26" ht="14.25" customHeight="1" x14ac:dyDescent="0.25">
      <c r="A578" s="189"/>
      <c r="B578" s="198"/>
      <c r="C578" s="198"/>
      <c r="D578" s="198"/>
      <c r="E578" s="198"/>
      <c r="F578" s="195"/>
      <c r="G578" s="198"/>
      <c r="H578" s="198"/>
      <c r="I578" s="198"/>
      <c r="J578" s="219"/>
      <c r="K578" s="209"/>
      <c r="L578" s="9" t="s">
        <v>7</v>
      </c>
      <c r="M578" s="7" t="s">
        <v>2</v>
      </c>
      <c r="N578" s="212"/>
      <c r="O578" s="192"/>
      <c r="P578" s="192"/>
      <c r="Q578" s="36">
        <v>7</v>
      </c>
      <c r="R578" s="7"/>
      <c r="S578" s="110"/>
      <c r="T578" s="8"/>
      <c r="U578" s="219"/>
      <c r="V578" s="209"/>
      <c r="W578" s="9" t="s">
        <v>7</v>
      </c>
      <c r="X578" s="7" t="s">
        <v>2</v>
      </c>
      <c r="Y578" s="240"/>
      <c r="Z578" s="13"/>
    </row>
    <row r="579" spans="1:26" ht="14.25" customHeight="1" x14ac:dyDescent="0.25">
      <c r="A579" s="189"/>
      <c r="B579" s="198"/>
      <c r="C579" s="198"/>
      <c r="D579" s="198"/>
      <c r="E579" s="198"/>
      <c r="F579" s="195"/>
      <c r="G579" s="198"/>
      <c r="H579" s="198"/>
      <c r="I579" s="198"/>
      <c r="J579" s="219"/>
      <c r="K579" s="209"/>
      <c r="L579" s="9" t="s">
        <v>8</v>
      </c>
      <c r="M579" s="7" t="s">
        <v>2</v>
      </c>
      <c r="N579" s="212"/>
      <c r="O579" s="192"/>
      <c r="P579" s="192"/>
      <c r="Q579" s="36">
        <v>8</v>
      </c>
      <c r="R579" s="7"/>
      <c r="S579" s="110"/>
      <c r="T579" s="8"/>
      <c r="U579" s="219"/>
      <c r="V579" s="209"/>
      <c r="W579" s="9" t="s">
        <v>8</v>
      </c>
      <c r="X579" s="7" t="s">
        <v>2</v>
      </c>
      <c r="Y579" s="240"/>
      <c r="Z579" s="13"/>
    </row>
    <row r="580" spans="1:26" ht="15" customHeight="1" thickBot="1" x14ac:dyDescent="0.3">
      <c r="A580" s="190"/>
      <c r="B580" s="199"/>
      <c r="C580" s="199"/>
      <c r="D580" s="199"/>
      <c r="E580" s="199"/>
      <c r="F580" s="196"/>
      <c r="G580" s="199"/>
      <c r="H580" s="199"/>
      <c r="I580" s="199"/>
      <c r="J580" s="223"/>
      <c r="K580" s="214"/>
      <c r="L580" s="47" t="s">
        <v>9</v>
      </c>
      <c r="M580" s="48" t="s">
        <v>2</v>
      </c>
      <c r="N580" s="213"/>
      <c r="O580" s="193"/>
      <c r="P580" s="193"/>
      <c r="Q580" s="49">
        <v>9</v>
      </c>
      <c r="R580" s="48"/>
      <c r="S580" s="111"/>
      <c r="T580" s="50"/>
      <c r="U580" s="223"/>
      <c r="V580" s="214"/>
      <c r="W580" s="47" t="s">
        <v>9</v>
      </c>
      <c r="X580" s="48" t="s">
        <v>2</v>
      </c>
      <c r="Y580" s="241"/>
      <c r="Z580" s="13"/>
    </row>
    <row r="581" spans="1:26" ht="14.25" customHeight="1" x14ac:dyDescent="0.25">
      <c r="A581" s="188">
        <f t="shared" ref="A581" si="56">A572+1</f>
        <v>65</v>
      </c>
      <c r="B581" s="197"/>
      <c r="C581" s="197"/>
      <c r="D581" s="197"/>
      <c r="E581" s="197"/>
      <c r="F581" s="194"/>
      <c r="G581" s="197"/>
      <c r="H581" s="197"/>
      <c r="I581" s="197"/>
      <c r="J581" s="218" t="s">
        <v>10</v>
      </c>
      <c r="K581" s="221" t="s">
        <v>164</v>
      </c>
      <c r="L581" s="222"/>
      <c r="M581" s="43" t="s">
        <v>0</v>
      </c>
      <c r="N581" s="211" t="str">
        <f>IF(J581="Threat",IFERROR(VLOOKUP(M581&amp;MAX(VLOOKUP(M582,Definition!$C$28:$E$33,3,FALSE),VLOOKUP(M583,Definition!$D$28:$E$33,2,FALSE),VLOOKUP(M584,ADMIN!$G$2:$H$7,2,FALSE),VLOOKUP(M585,ADMIN!$G$2:$H$7,2,FALSE),VLOOKUP(M586,ADMIN!$G$2:$H$7,2,FALSE),VLOOKUP(M587,ADMIN!$G$2:$H$7,2,FALSE),VLOOKUP(M588,ADMIN!$G$2:$H$7,2,FALSE),VLOOKUP(M589,ADMIN!$G$2:$H$7,2,FALSE)),ADMIN!$A$1:$B$35,2,FALSE),"NIL"),IF(J581="Opportunity",IFERROR(VLOOKUP(M581&amp;MAX(VLOOKUP(M582,Definition!$C$28:$D$33,5,FALSE),VLOOKUP(M583,Definition!$D$28:$D$33,4,FALSE),VLOOKUP(M584,ADMIN!$G$2:$H$7,2,FALSE),VLOOKUP(M585,ADMIN!$G$2:$H$7,2,FALSE),VLOOKUP(M586,ADMIN!$G$2:$H$7,2,FALSE),VLOOKUP(M587,ADMIN!$G$2:$H$7,2,FALSE),VLOOKUP(M588,ADMIN!$G$2:$H$7,2,FALSE),VLOOKUP(M589,ADMIN!$G$2:$H$7,2,FALSE)),ADMIN!$A$1:$C$35,3,FALSE),"NIL"),"Nil"))</f>
        <v>NIL</v>
      </c>
      <c r="O581" s="191"/>
      <c r="P581" s="191"/>
      <c r="Q581" s="44">
        <v>1</v>
      </c>
      <c r="R581" s="45"/>
      <c r="S581" s="109"/>
      <c r="T581" s="46"/>
      <c r="U581" s="218" t="s">
        <v>11</v>
      </c>
      <c r="V581" s="237" t="s">
        <v>164</v>
      </c>
      <c r="W581" s="238"/>
      <c r="X581" s="43" t="s">
        <v>0</v>
      </c>
      <c r="Y581" s="239" t="str">
        <f>IF(U581="Threat",IFERROR(VLOOKUP(X581&amp;MAX(VLOOKUP(X582,Definition!$C$28:$E$33,3,FALSE),VLOOKUP(X583,Definition!$D$28:$E$33,2,FALSE),VLOOKUP(X584,ADMIN!$G$2:$H$7,2,FALSE),VLOOKUP(X585,ADMIN!$G$2:$H$7,2,FALSE),VLOOKUP(X586,ADMIN!$G$2:$H$7,2,FALSE),VLOOKUP(X587,ADMIN!$G$2:$H$7,2,FALSE),VLOOKUP(X588,ADMIN!$G$2:$H$7,2,FALSE),VLOOKUP(X589,ADMIN!$G$2:$H$7,2,FALSE)),$A$1:$B$1,2,FALSE),"NIL"),IF(U581="Opportunity",IFERROR(VLOOKUP(X581&amp;MAX(VLOOKUP(X582,ADMIN!$D$2:$H$7,5,FALSE),VLOOKUP(X583,ADMIN!$E$2:$H$7,4,FALSE),VLOOKUP(X584,ADMIN!$G$2:$H$7,2,FALSE),VLOOKUP(X585,ADMIN!$G$2:$H$7,2,FALSE),VLOOKUP(X586,ADMIN!$G$2:$H$7,2,FALSE),VLOOKUP(X587,ADMIN!$G$2:$H$7,2,FALSE),VLOOKUP(X588,ADMIN!$G$2:$H$7,2,FALSE),VLOOKUP(X589,ADMIN!$G$2:$H$7,2,FALSE)),$A$1:$C$1,3,FALSE),"NIL"),"Nil"))</f>
        <v>NIL</v>
      </c>
      <c r="Z581" s="13"/>
    </row>
    <row r="582" spans="1:26" ht="14.25" customHeight="1" x14ac:dyDescent="0.25">
      <c r="A582" s="189"/>
      <c r="B582" s="198"/>
      <c r="C582" s="198"/>
      <c r="D582" s="198"/>
      <c r="E582" s="198"/>
      <c r="F582" s="195"/>
      <c r="G582" s="198"/>
      <c r="H582" s="198"/>
      <c r="I582" s="198"/>
      <c r="J582" s="219"/>
      <c r="K582" s="209" t="s">
        <v>158</v>
      </c>
      <c r="L582" s="9" t="s">
        <v>1</v>
      </c>
      <c r="M582" s="7" t="s">
        <v>2</v>
      </c>
      <c r="N582" s="212"/>
      <c r="O582" s="192"/>
      <c r="P582" s="192"/>
      <c r="Q582" s="36">
        <v>2</v>
      </c>
      <c r="R582" s="7"/>
      <c r="S582" s="110"/>
      <c r="T582" s="8"/>
      <c r="U582" s="219"/>
      <c r="V582" s="209" t="s">
        <v>158</v>
      </c>
      <c r="W582" s="9" t="s">
        <v>1</v>
      </c>
      <c r="X582" s="7" t="s">
        <v>2</v>
      </c>
      <c r="Y582" s="240"/>
      <c r="Z582" s="13"/>
    </row>
    <row r="583" spans="1:26" ht="14.25" customHeight="1" x14ac:dyDescent="0.25">
      <c r="A583" s="189"/>
      <c r="B583" s="198"/>
      <c r="C583" s="198"/>
      <c r="D583" s="198"/>
      <c r="E583" s="198"/>
      <c r="F583" s="195"/>
      <c r="G583" s="198"/>
      <c r="H583" s="198"/>
      <c r="I583" s="198"/>
      <c r="J583" s="219"/>
      <c r="K583" s="209"/>
      <c r="L583" s="9" t="s">
        <v>3</v>
      </c>
      <c r="M583" s="7" t="s">
        <v>2</v>
      </c>
      <c r="N583" s="212"/>
      <c r="O583" s="192"/>
      <c r="P583" s="192"/>
      <c r="Q583" s="36">
        <v>3</v>
      </c>
      <c r="R583" s="7"/>
      <c r="S583" s="110"/>
      <c r="T583" s="8"/>
      <c r="U583" s="219"/>
      <c r="V583" s="209"/>
      <c r="W583" s="9" t="s">
        <v>3</v>
      </c>
      <c r="X583" s="7" t="s">
        <v>2</v>
      </c>
      <c r="Y583" s="240"/>
      <c r="Z583" s="13"/>
    </row>
    <row r="584" spans="1:26" ht="14.25" customHeight="1" x14ac:dyDescent="0.25">
      <c r="A584" s="189"/>
      <c r="B584" s="198"/>
      <c r="C584" s="198"/>
      <c r="D584" s="198"/>
      <c r="E584" s="198"/>
      <c r="F584" s="195"/>
      <c r="G584" s="198"/>
      <c r="H584" s="198"/>
      <c r="I584" s="198"/>
      <c r="J584" s="219"/>
      <c r="K584" s="209"/>
      <c r="L584" s="9" t="s">
        <v>4</v>
      </c>
      <c r="M584" s="7" t="s">
        <v>2</v>
      </c>
      <c r="N584" s="212"/>
      <c r="O584" s="192"/>
      <c r="P584" s="192"/>
      <c r="Q584" s="36">
        <v>4</v>
      </c>
      <c r="R584" s="7"/>
      <c r="S584" s="110"/>
      <c r="T584" s="8"/>
      <c r="U584" s="219"/>
      <c r="V584" s="209"/>
      <c r="W584" s="9" t="s">
        <v>4</v>
      </c>
      <c r="X584" s="7" t="s">
        <v>2</v>
      </c>
      <c r="Y584" s="240"/>
      <c r="Z584" s="13"/>
    </row>
    <row r="585" spans="1:26" ht="14.25" customHeight="1" x14ac:dyDescent="0.25">
      <c r="A585" s="189"/>
      <c r="B585" s="198"/>
      <c r="C585" s="198"/>
      <c r="D585" s="198"/>
      <c r="E585" s="198"/>
      <c r="F585" s="195"/>
      <c r="G585" s="198"/>
      <c r="H585" s="198"/>
      <c r="I585" s="198"/>
      <c r="J585" s="219"/>
      <c r="K585" s="209"/>
      <c r="L585" s="9" t="s">
        <v>5</v>
      </c>
      <c r="M585" s="7" t="s">
        <v>2</v>
      </c>
      <c r="N585" s="212"/>
      <c r="O585" s="192"/>
      <c r="P585" s="192"/>
      <c r="Q585" s="36">
        <v>5</v>
      </c>
      <c r="R585" s="7"/>
      <c r="S585" s="110"/>
      <c r="T585" s="8"/>
      <c r="U585" s="219"/>
      <c r="V585" s="209"/>
      <c r="W585" s="9" t="s">
        <v>5</v>
      </c>
      <c r="X585" s="7" t="s">
        <v>2</v>
      </c>
      <c r="Y585" s="240"/>
      <c r="Z585" s="13"/>
    </row>
    <row r="586" spans="1:26" ht="14.25" customHeight="1" x14ac:dyDescent="0.25">
      <c r="A586" s="189"/>
      <c r="B586" s="198"/>
      <c r="C586" s="198"/>
      <c r="D586" s="198"/>
      <c r="E586" s="198"/>
      <c r="F586" s="195"/>
      <c r="G586" s="198"/>
      <c r="H586" s="198"/>
      <c r="I586" s="198"/>
      <c r="J586" s="219"/>
      <c r="K586" s="209"/>
      <c r="L586" s="9" t="s">
        <v>6</v>
      </c>
      <c r="M586" s="7" t="s">
        <v>2</v>
      </c>
      <c r="N586" s="212"/>
      <c r="O586" s="192"/>
      <c r="P586" s="192"/>
      <c r="Q586" s="36">
        <v>6</v>
      </c>
      <c r="R586" s="7"/>
      <c r="S586" s="110"/>
      <c r="T586" s="8"/>
      <c r="U586" s="219"/>
      <c r="V586" s="209"/>
      <c r="W586" s="9" t="s">
        <v>6</v>
      </c>
      <c r="X586" s="7" t="s">
        <v>2</v>
      </c>
      <c r="Y586" s="240"/>
      <c r="Z586" s="13"/>
    </row>
    <row r="587" spans="1:26" ht="14.25" customHeight="1" x14ac:dyDescent="0.25">
      <c r="A587" s="189"/>
      <c r="B587" s="198"/>
      <c r="C587" s="198"/>
      <c r="D587" s="198"/>
      <c r="E587" s="198"/>
      <c r="F587" s="195"/>
      <c r="G587" s="198"/>
      <c r="H587" s="198"/>
      <c r="I587" s="198"/>
      <c r="J587" s="219"/>
      <c r="K587" s="209"/>
      <c r="L587" s="9" t="s">
        <v>7</v>
      </c>
      <c r="M587" s="7" t="s">
        <v>2</v>
      </c>
      <c r="N587" s="212"/>
      <c r="O587" s="192"/>
      <c r="P587" s="192"/>
      <c r="Q587" s="36">
        <v>7</v>
      </c>
      <c r="R587" s="7"/>
      <c r="S587" s="110"/>
      <c r="T587" s="8"/>
      <c r="U587" s="219"/>
      <c r="V587" s="209"/>
      <c r="W587" s="9" t="s">
        <v>7</v>
      </c>
      <c r="X587" s="7" t="s">
        <v>2</v>
      </c>
      <c r="Y587" s="240"/>
      <c r="Z587" s="13"/>
    </row>
    <row r="588" spans="1:26" ht="14.25" customHeight="1" x14ac:dyDescent="0.25">
      <c r="A588" s="189"/>
      <c r="B588" s="198"/>
      <c r="C588" s="198"/>
      <c r="D588" s="198"/>
      <c r="E588" s="198"/>
      <c r="F588" s="195"/>
      <c r="G588" s="198"/>
      <c r="H588" s="198"/>
      <c r="I588" s="198"/>
      <c r="J588" s="219"/>
      <c r="K588" s="209"/>
      <c r="L588" s="9" t="s">
        <v>8</v>
      </c>
      <c r="M588" s="7" t="s">
        <v>2</v>
      </c>
      <c r="N588" s="212"/>
      <c r="O588" s="192"/>
      <c r="P588" s="192"/>
      <c r="Q588" s="36">
        <v>8</v>
      </c>
      <c r="R588" s="7"/>
      <c r="S588" s="110"/>
      <c r="T588" s="8"/>
      <c r="U588" s="219"/>
      <c r="V588" s="209"/>
      <c r="W588" s="9" t="s">
        <v>8</v>
      </c>
      <c r="X588" s="7" t="s">
        <v>2</v>
      </c>
      <c r="Y588" s="240"/>
      <c r="Z588" s="13"/>
    </row>
    <row r="589" spans="1:26" ht="15" customHeight="1" thickBot="1" x14ac:dyDescent="0.3">
      <c r="A589" s="190"/>
      <c r="B589" s="199"/>
      <c r="C589" s="199"/>
      <c r="D589" s="199"/>
      <c r="E589" s="199"/>
      <c r="F589" s="196"/>
      <c r="G589" s="199"/>
      <c r="H589" s="199"/>
      <c r="I589" s="199"/>
      <c r="J589" s="223"/>
      <c r="K589" s="214"/>
      <c r="L589" s="47" t="s">
        <v>9</v>
      </c>
      <c r="M589" s="48" t="s">
        <v>2</v>
      </c>
      <c r="N589" s="213"/>
      <c r="O589" s="193"/>
      <c r="P589" s="193"/>
      <c r="Q589" s="49">
        <v>9</v>
      </c>
      <c r="R589" s="48"/>
      <c r="S589" s="111"/>
      <c r="T589" s="50"/>
      <c r="U589" s="223"/>
      <c r="V589" s="214"/>
      <c r="W589" s="47" t="s">
        <v>9</v>
      </c>
      <c r="X589" s="48" t="s">
        <v>2</v>
      </c>
      <c r="Y589" s="241"/>
      <c r="Z589" s="13"/>
    </row>
    <row r="590" spans="1:26" ht="14.25" customHeight="1" x14ac:dyDescent="0.25">
      <c r="A590" s="188">
        <f t="shared" ref="A590" si="57">A581+1</f>
        <v>66</v>
      </c>
      <c r="B590" s="197"/>
      <c r="C590" s="197"/>
      <c r="D590" s="197"/>
      <c r="E590" s="197"/>
      <c r="F590" s="194"/>
      <c r="G590" s="197"/>
      <c r="H590" s="197"/>
      <c r="I590" s="197"/>
      <c r="J590" s="218" t="s">
        <v>10</v>
      </c>
      <c r="K590" s="221" t="s">
        <v>164</v>
      </c>
      <c r="L590" s="222"/>
      <c r="M590" s="43" t="s">
        <v>0</v>
      </c>
      <c r="N590" s="211" t="str">
        <f>IF(J590="Threat",IFERROR(VLOOKUP(M590&amp;MAX(VLOOKUP(M591,Definition!$C$28:$E$33,3,FALSE),VLOOKUP(M592,Definition!$D$28:$E$33,2,FALSE),VLOOKUP(M593,ADMIN!$G$2:$H$7,2,FALSE),VLOOKUP(M594,ADMIN!$G$2:$H$7,2,FALSE),VLOOKUP(M595,ADMIN!$G$2:$H$7,2,FALSE),VLOOKUP(M596,ADMIN!$G$2:$H$7,2,FALSE),VLOOKUP(M597,ADMIN!$G$2:$H$7,2,FALSE),VLOOKUP(M598,ADMIN!$G$2:$H$7,2,FALSE)),ADMIN!$A$1:$B$35,2,FALSE),"NIL"),IF(J590="Opportunity",IFERROR(VLOOKUP(M590&amp;MAX(VLOOKUP(M591,Definition!$C$28:$D$33,5,FALSE),VLOOKUP(M592,Definition!$D$28:$D$33,4,FALSE),VLOOKUP(M593,ADMIN!$G$2:$H$7,2,FALSE),VLOOKUP(M594,ADMIN!$G$2:$H$7,2,FALSE),VLOOKUP(M595,ADMIN!$G$2:$H$7,2,FALSE),VLOOKUP(M596,ADMIN!$G$2:$H$7,2,FALSE),VLOOKUP(M597,ADMIN!$G$2:$H$7,2,FALSE),VLOOKUP(M598,ADMIN!$G$2:$H$7,2,FALSE)),ADMIN!$A$1:$C$35,3,FALSE),"NIL"),"Nil"))</f>
        <v>NIL</v>
      </c>
      <c r="O590" s="191"/>
      <c r="P590" s="191"/>
      <c r="Q590" s="44">
        <v>1</v>
      </c>
      <c r="R590" s="45"/>
      <c r="S590" s="109"/>
      <c r="T590" s="46"/>
      <c r="U590" s="218" t="s">
        <v>11</v>
      </c>
      <c r="V590" s="237" t="s">
        <v>164</v>
      </c>
      <c r="W590" s="238"/>
      <c r="X590" s="43" t="s">
        <v>0</v>
      </c>
      <c r="Y590" s="239" t="str">
        <f>IF(U590="Threat",IFERROR(VLOOKUP(X590&amp;MAX(VLOOKUP(X591,Definition!$C$28:$E$33,3,FALSE),VLOOKUP(X592,Definition!$D$28:$E$33,2,FALSE),VLOOKUP(X593,ADMIN!$G$2:$H$7,2,FALSE),VLOOKUP(X594,ADMIN!$G$2:$H$7,2,FALSE),VLOOKUP(X595,ADMIN!$G$2:$H$7,2,FALSE),VLOOKUP(X596,ADMIN!$G$2:$H$7,2,FALSE),VLOOKUP(X597,ADMIN!$G$2:$H$7,2,FALSE),VLOOKUP(X598,ADMIN!$G$2:$H$7,2,FALSE)),$A$1:$B$1,2,FALSE),"NIL"),IF(U590="Opportunity",IFERROR(VLOOKUP(X590&amp;MAX(VLOOKUP(X591,ADMIN!$D$2:$H$7,5,FALSE),VLOOKUP(X592,ADMIN!$E$2:$H$7,4,FALSE),VLOOKUP(X593,ADMIN!$G$2:$H$7,2,FALSE),VLOOKUP(X594,ADMIN!$G$2:$H$7,2,FALSE),VLOOKUP(X595,ADMIN!$G$2:$H$7,2,FALSE),VLOOKUP(X596,ADMIN!$G$2:$H$7,2,FALSE),VLOOKUP(X597,ADMIN!$G$2:$H$7,2,FALSE),VLOOKUP(X598,ADMIN!$G$2:$H$7,2,FALSE)),$A$1:$C$1,3,FALSE),"NIL"),"Nil"))</f>
        <v>NIL</v>
      </c>
      <c r="Z590" s="13"/>
    </row>
    <row r="591" spans="1:26" ht="14.25" customHeight="1" x14ac:dyDescent="0.25">
      <c r="A591" s="189"/>
      <c r="B591" s="198"/>
      <c r="C591" s="198"/>
      <c r="D591" s="198"/>
      <c r="E591" s="198"/>
      <c r="F591" s="195"/>
      <c r="G591" s="198"/>
      <c r="H591" s="198"/>
      <c r="I591" s="198"/>
      <c r="J591" s="219"/>
      <c r="K591" s="209" t="s">
        <v>158</v>
      </c>
      <c r="L591" s="9" t="s">
        <v>1</v>
      </c>
      <c r="M591" s="7" t="s">
        <v>2</v>
      </c>
      <c r="N591" s="212"/>
      <c r="O591" s="192"/>
      <c r="P591" s="192"/>
      <c r="Q591" s="36">
        <v>2</v>
      </c>
      <c r="R591" s="7"/>
      <c r="S591" s="110"/>
      <c r="T591" s="8"/>
      <c r="U591" s="219"/>
      <c r="V591" s="209" t="s">
        <v>158</v>
      </c>
      <c r="W591" s="9" t="s">
        <v>1</v>
      </c>
      <c r="X591" s="7" t="s">
        <v>2</v>
      </c>
      <c r="Y591" s="240"/>
      <c r="Z591" s="13"/>
    </row>
    <row r="592" spans="1:26" ht="14.25" customHeight="1" x14ac:dyDescent="0.25">
      <c r="A592" s="189"/>
      <c r="B592" s="198"/>
      <c r="C592" s="198"/>
      <c r="D592" s="198"/>
      <c r="E592" s="198"/>
      <c r="F592" s="195"/>
      <c r="G592" s="198"/>
      <c r="H592" s="198"/>
      <c r="I592" s="198"/>
      <c r="J592" s="219"/>
      <c r="K592" s="209"/>
      <c r="L592" s="9" t="s">
        <v>3</v>
      </c>
      <c r="M592" s="7" t="s">
        <v>2</v>
      </c>
      <c r="N592" s="212"/>
      <c r="O592" s="192"/>
      <c r="P592" s="192"/>
      <c r="Q592" s="36">
        <v>3</v>
      </c>
      <c r="R592" s="7"/>
      <c r="S592" s="110"/>
      <c r="T592" s="8"/>
      <c r="U592" s="219"/>
      <c r="V592" s="209"/>
      <c r="W592" s="9" t="s">
        <v>3</v>
      </c>
      <c r="X592" s="7" t="s">
        <v>2</v>
      </c>
      <c r="Y592" s="240"/>
      <c r="Z592" s="13"/>
    </row>
    <row r="593" spans="1:26" ht="14.25" customHeight="1" x14ac:dyDescent="0.25">
      <c r="A593" s="189"/>
      <c r="B593" s="198"/>
      <c r="C593" s="198"/>
      <c r="D593" s="198"/>
      <c r="E593" s="198"/>
      <c r="F593" s="195"/>
      <c r="G593" s="198"/>
      <c r="H593" s="198"/>
      <c r="I593" s="198"/>
      <c r="J593" s="219"/>
      <c r="K593" s="209"/>
      <c r="L593" s="9" t="s">
        <v>4</v>
      </c>
      <c r="M593" s="7" t="s">
        <v>2</v>
      </c>
      <c r="N593" s="212"/>
      <c r="O593" s="192"/>
      <c r="P593" s="192"/>
      <c r="Q593" s="36">
        <v>4</v>
      </c>
      <c r="R593" s="7"/>
      <c r="S593" s="110"/>
      <c r="T593" s="8"/>
      <c r="U593" s="219"/>
      <c r="V593" s="209"/>
      <c r="W593" s="9" t="s">
        <v>4</v>
      </c>
      <c r="X593" s="7" t="s">
        <v>2</v>
      </c>
      <c r="Y593" s="240"/>
      <c r="Z593" s="13"/>
    </row>
    <row r="594" spans="1:26" ht="14.25" customHeight="1" x14ac:dyDescent="0.25">
      <c r="A594" s="189"/>
      <c r="B594" s="198"/>
      <c r="C594" s="198"/>
      <c r="D594" s="198"/>
      <c r="E594" s="198"/>
      <c r="F594" s="195"/>
      <c r="G594" s="198"/>
      <c r="H594" s="198"/>
      <c r="I594" s="198"/>
      <c r="J594" s="219"/>
      <c r="K594" s="209"/>
      <c r="L594" s="9" t="s">
        <v>5</v>
      </c>
      <c r="M594" s="7" t="s">
        <v>2</v>
      </c>
      <c r="N594" s="212"/>
      <c r="O594" s="192"/>
      <c r="P594" s="192"/>
      <c r="Q594" s="36">
        <v>5</v>
      </c>
      <c r="R594" s="7"/>
      <c r="S594" s="110"/>
      <c r="T594" s="8"/>
      <c r="U594" s="219"/>
      <c r="V594" s="209"/>
      <c r="W594" s="9" t="s">
        <v>5</v>
      </c>
      <c r="X594" s="7" t="s">
        <v>2</v>
      </c>
      <c r="Y594" s="240"/>
      <c r="Z594" s="13"/>
    </row>
    <row r="595" spans="1:26" ht="14.25" customHeight="1" x14ac:dyDescent="0.25">
      <c r="A595" s="189"/>
      <c r="B595" s="198"/>
      <c r="C595" s="198"/>
      <c r="D595" s="198"/>
      <c r="E595" s="198"/>
      <c r="F595" s="195"/>
      <c r="G595" s="198"/>
      <c r="H595" s="198"/>
      <c r="I595" s="198"/>
      <c r="J595" s="219"/>
      <c r="K595" s="209"/>
      <c r="L595" s="9" t="s">
        <v>6</v>
      </c>
      <c r="M595" s="7" t="s">
        <v>2</v>
      </c>
      <c r="N595" s="212"/>
      <c r="O595" s="192"/>
      <c r="P595" s="192"/>
      <c r="Q595" s="36">
        <v>6</v>
      </c>
      <c r="R595" s="7"/>
      <c r="S595" s="110"/>
      <c r="T595" s="8"/>
      <c r="U595" s="219"/>
      <c r="V595" s="209"/>
      <c r="W595" s="9" t="s">
        <v>6</v>
      </c>
      <c r="X595" s="7" t="s">
        <v>2</v>
      </c>
      <c r="Y595" s="240"/>
      <c r="Z595" s="13"/>
    </row>
    <row r="596" spans="1:26" ht="14.25" customHeight="1" x14ac:dyDescent="0.25">
      <c r="A596" s="189"/>
      <c r="B596" s="198"/>
      <c r="C596" s="198"/>
      <c r="D596" s="198"/>
      <c r="E596" s="198"/>
      <c r="F596" s="195"/>
      <c r="G596" s="198"/>
      <c r="H596" s="198"/>
      <c r="I596" s="198"/>
      <c r="J596" s="219"/>
      <c r="K596" s="209"/>
      <c r="L596" s="9" t="s">
        <v>7</v>
      </c>
      <c r="M596" s="7" t="s">
        <v>2</v>
      </c>
      <c r="N596" s="212"/>
      <c r="O596" s="192"/>
      <c r="P596" s="192"/>
      <c r="Q596" s="36">
        <v>7</v>
      </c>
      <c r="R596" s="7"/>
      <c r="S596" s="110"/>
      <c r="T596" s="8"/>
      <c r="U596" s="219"/>
      <c r="V596" s="209"/>
      <c r="W596" s="9" t="s">
        <v>7</v>
      </c>
      <c r="X596" s="7" t="s">
        <v>2</v>
      </c>
      <c r="Y596" s="240"/>
      <c r="Z596" s="13"/>
    </row>
    <row r="597" spans="1:26" ht="14.25" customHeight="1" x14ac:dyDescent="0.25">
      <c r="A597" s="189"/>
      <c r="B597" s="198"/>
      <c r="C597" s="198"/>
      <c r="D597" s="198"/>
      <c r="E597" s="198"/>
      <c r="F597" s="195"/>
      <c r="G597" s="198"/>
      <c r="H597" s="198"/>
      <c r="I597" s="198"/>
      <c r="J597" s="219"/>
      <c r="K597" s="209"/>
      <c r="L597" s="9" t="s">
        <v>8</v>
      </c>
      <c r="M597" s="7" t="s">
        <v>2</v>
      </c>
      <c r="N597" s="212"/>
      <c r="O597" s="192"/>
      <c r="P597" s="192"/>
      <c r="Q597" s="36">
        <v>8</v>
      </c>
      <c r="R597" s="7"/>
      <c r="S597" s="110"/>
      <c r="T597" s="8"/>
      <c r="U597" s="219"/>
      <c r="V597" s="209"/>
      <c r="W597" s="9" t="s">
        <v>8</v>
      </c>
      <c r="X597" s="7" t="s">
        <v>2</v>
      </c>
      <c r="Y597" s="240"/>
      <c r="Z597" s="13"/>
    </row>
    <row r="598" spans="1:26" ht="15" customHeight="1" thickBot="1" x14ac:dyDescent="0.3">
      <c r="A598" s="190"/>
      <c r="B598" s="199"/>
      <c r="C598" s="199"/>
      <c r="D598" s="199"/>
      <c r="E598" s="199"/>
      <c r="F598" s="196"/>
      <c r="G598" s="199"/>
      <c r="H598" s="199"/>
      <c r="I598" s="199"/>
      <c r="J598" s="223"/>
      <c r="K598" s="214"/>
      <c r="L598" s="47" t="s">
        <v>9</v>
      </c>
      <c r="M598" s="48" t="s">
        <v>2</v>
      </c>
      <c r="N598" s="213"/>
      <c r="O598" s="193"/>
      <c r="P598" s="193"/>
      <c r="Q598" s="49">
        <v>9</v>
      </c>
      <c r="R598" s="48"/>
      <c r="S598" s="111"/>
      <c r="T598" s="50"/>
      <c r="U598" s="223"/>
      <c r="V598" s="214"/>
      <c r="W598" s="47" t="s">
        <v>9</v>
      </c>
      <c r="X598" s="48" t="s">
        <v>2</v>
      </c>
      <c r="Y598" s="241"/>
      <c r="Z598" s="13"/>
    </row>
    <row r="599" spans="1:26" ht="14.25" customHeight="1" x14ac:dyDescent="0.25">
      <c r="A599" s="188">
        <f t="shared" ref="A599" si="58">A590+1</f>
        <v>67</v>
      </c>
      <c r="B599" s="197"/>
      <c r="C599" s="197"/>
      <c r="D599" s="197"/>
      <c r="E599" s="197"/>
      <c r="F599" s="194"/>
      <c r="G599" s="197"/>
      <c r="H599" s="197"/>
      <c r="I599" s="197"/>
      <c r="J599" s="218" t="s">
        <v>10</v>
      </c>
      <c r="K599" s="221" t="s">
        <v>164</v>
      </c>
      <c r="L599" s="222"/>
      <c r="M599" s="43" t="s">
        <v>0</v>
      </c>
      <c r="N599" s="211" t="str">
        <f>IF(J599="Threat",IFERROR(VLOOKUP(M599&amp;MAX(VLOOKUP(M600,Definition!$C$28:$E$33,3,FALSE),VLOOKUP(M601,Definition!$D$28:$E$33,2,FALSE),VLOOKUP(M602,ADMIN!$G$2:$H$7,2,FALSE),VLOOKUP(M603,ADMIN!$G$2:$H$7,2,FALSE),VLOOKUP(M604,ADMIN!$G$2:$H$7,2,FALSE),VLOOKUP(M605,ADMIN!$G$2:$H$7,2,FALSE),VLOOKUP(M606,ADMIN!$G$2:$H$7,2,FALSE),VLOOKUP(M607,ADMIN!$G$2:$H$7,2,FALSE)),ADMIN!$A$1:$B$35,2,FALSE),"NIL"),IF(J599="Opportunity",IFERROR(VLOOKUP(M599&amp;MAX(VLOOKUP(M600,Definition!$C$28:$D$33,5,FALSE),VLOOKUP(M601,Definition!$D$28:$D$33,4,FALSE),VLOOKUP(M602,ADMIN!$G$2:$H$7,2,FALSE),VLOOKUP(M603,ADMIN!$G$2:$H$7,2,FALSE),VLOOKUP(M604,ADMIN!$G$2:$H$7,2,FALSE),VLOOKUP(M605,ADMIN!$G$2:$H$7,2,FALSE),VLOOKUP(M606,ADMIN!$G$2:$H$7,2,FALSE),VLOOKUP(M607,ADMIN!$G$2:$H$7,2,FALSE)),ADMIN!$A$1:$C$35,3,FALSE),"NIL"),"Nil"))</f>
        <v>NIL</v>
      </c>
      <c r="O599" s="191"/>
      <c r="P599" s="191"/>
      <c r="Q599" s="44">
        <v>1</v>
      </c>
      <c r="R599" s="45"/>
      <c r="S599" s="109"/>
      <c r="T599" s="46"/>
      <c r="U599" s="218" t="s">
        <v>11</v>
      </c>
      <c r="V599" s="237" t="s">
        <v>164</v>
      </c>
      <c r="W599" s="238"/>
      <c r="X599" s="43" t="s">
        <v>0</v>
      </c>
      <c r="Y599" s="239" t="str">
        <f>IF(U599="Threat",IFERROR(VLOOKUP(X599&amp;MAX(VLOOKUP(X600,Definition!$C$28:$E$33,3,FALSE),VLOOKUP(X601,Definition!$D$28:$E$33,2,FALSE),VLOOKUP(X602,ADMIN!$G$2:$H$7,2,FALSE),VLOOKUP(X603,ADMIN!$G$2:$H$7,2,FALSE),VLOOKUP(X604,ADMIN!$G$2:$H$7,2,FALSE),VLOOKUP(X605,ADMIN!$G$2:$H$7,2,FALSE),VLOOKUP(X606,ADMIN!$G$2:$H$7,2,FALSE),VLOOKUP(X607,ADMIN!$G$2:$H$7,2,FALSE)),$A$1:$B$1,2,FALSE),"NIL"),IF(U599="Opportunity",IFERROR(VLOOKUP(X599&amp;MAX(VLOOKUP(X600,ADMIN!$D$2:$H$7,5,FALSE),VLOOKUP(X601,ADMIN!$E$2:$H$7,4,FALSE),VLOOKUP(X602,ADMIN!$G$2:$H$7,2,FALSE),VLOOKUP(X603,ADMIN!$G$2:$H$7,2,FALSE),VLOOKUP(X604,ADMIN!$G$2:$H$7,2,FALSE),VLOOKUP(X605,ADMIN!$G$2:$H$7,2,FALSE),VLOOKUP(X606,ADMIN!$G$2:$H$7,2,FALSE),VLOOKUP(X607,ADMIN!$G$2:$H$7,2,FALSE)),$A$1:$C$1,3,FALSE),"NIL"),"Nil"))</f>
        <v>NIL</v>
      </c>
      <c r="Z599" s="13"/>
    </row>
    <row r="600" spans="1:26" ht="14.25" customHeight="1" x14ac:dyDescent="0.25">
      <c r="A600" s="189"/>
      <c r="B600" s="198"/>
      <c r="C600" s="198"/>
      <c r="D600" s="198"/>
      <c r="E600" s="198"/>
      <c r="F600" s="195"/>
      <c r="G600" s="198"/>
      <c r="H600" s="198"/>
      <c r="I600" s="198"/>
      <c r="J600" s="219"/>
      <c r="K600" s="209" t="s">
        <v>158</v>
      </c>
      <c r="L600" s="9" t="s">
        <v>1</v>
      </c>
      <c r="M600" s="7" t="s">
        <v>2</v>
      </c>
      <c r="N600" s="212"/>
      <c r="O600" s="192"/>
      <c r="P600" s="192"/>
      <c r="Q600" s="36">
        <v>2</v>
      </c>
      <c r="R600" s="7"/>
      <c r="S600" s="110"/>
      <c r="T600" s="8"/>
      <c r="U600" s="219"/>
      <c r="V600" s="209" t="s">
        <v>158</v>
      </c>
      <c r="W600" s="9" t="s">
        <v>1</v>
      </c>
      <c r="X600" s="7" t="s">
        <v>2</v>
      </c>
      <c r="Y600" s="240"/>
      <c r="Z600" s="13"/>
    </row>
    <row r="601" spans="1:26" ht="14.25" customHeight="1" x14ac:dyDescent="0.25">
      <c r="A601" s="189"/>
      <c r="B601" s="198"/>
      <c r="C601" s="198"/>
      <c r="D601" s="198"/>
      <c r="E601" s="198"/>
      <c r="F601" s="195"/>
      <c r="G601" s="198"/>
      <c r="H601" s="198"/>
      <c r="I601" s="198"/>
      <c r="J601" s="219"/>
      <c r="K601" s="209"/>
      <c r="L601" s="9" t="s">
        <v>3</v>
      </c>
      <c r="M601" s="7" t="s">
        <v>2</v>
      </c>
      <c r="N601" s="212"/>
      <c r="O601" s="192"/>
      <c r="P601" s="192"/>
      <c r="Q601" s="36">
        <v>3</v>
      </c>
      <c r="R601" s="7"/>
      <c r="S601" s="110"/>
      <c r="T601" s="8"/>
      <c r="U601" s="219"/>
      <c r="V601" s="209"/>
      <c r="W601" s="9" t="s">
        <v>3</v>
      </c>
      <c r="X601" s="7" t="s">
        <v>2</v>
      </c>
      <c r="Y601" s="240"/>
      <c r="Z601" s="13"/>
    </row>
    <row r="602" spans="1:26" ht="14.25" customHeight="1" x14ac:dyDescent="0.25">
      <c r="A602" s="189"/>
      <c r="B602" s="198"/>
      <c r="C602" s="198"/>
      <c r="D602" s="198"/>
      <c r="E602" s="198"/>
      <c r="F602" s="195"/>
      <c r="G602" s="198"/>
      <c r="H602" s="198"/>
      <c r="I602" s="198"/>
      <c r="J602" s="219"/>
      <c r="K602" s="209"/>
      <c r="L602" s="9" t="s">
        <v>4</v>
      </c>
      <c r="M602" s="7" t="s">
        <v>2</v>
      </c>
      <c r="N602" s="212"/>
      <c r="O602" s="192"/>
      <c r="P602" s="192"/>
      <c r="Q602" s="36">
        <v>4</v>
      </c>
      <c r="R602" s="7"/>
      <c r="S602" s="110"/>
      <c r="T602" s="8"/>
      <c r="U602" s="219"/>
      <c r="V602" s="209"/>
      <c r="W602" s="9" t="s">
        <v>4</v>
      </c>
      <c r="X602" s="7" t="s">
        <v>2</v>
      </c>
      <c r="Y602" s="240"/>
      <c r="Z602" s="13"/>
    </row>
    <row r="603" spans="1:26" ht="14.25" customHeight="1" x14ac:dyDescent="0.25">
      <c r="A603" s="189"/>
      <c r="B603" s="198"/>
      <c r="C603" s="198"/>
      <c r="D603" s="198"/>
      <c r="E603" s="198"/>
      <c r="F603" s="195"/>
      <c r="G603" s="198"/>
      <c r="H603" s="198"/>
      <c r="I603" s="198"/>
      <c r="J603" s="219"/>
      <c r="K603" s="209"/>
      <c r="L603" s="9" t="s">
        <v>5</v>
      </c>
      <c r="M603" s="7" t="s">
        <v>2</v>
      </c>
      <c r="N603" s="212"/>
      <c r="O603" s="192"/>
      <c r="P603" s="192"/>
      <c r="Q603" s="36">
        <v>5</v>
      </c>
      <c r="R603" s="7"/>
      <c r="S603" s="110"/>
      <c r="T603" s="8"/>
      <c r="U603" s="219"/>
      <c r="V603" s="209"/>
      <c r="W603" s="9" t="s">
        <v>5</v>
      </c>
      <c r="X603" s="7" t="s">
        <v>2</v>
      </c>
      <c r="Y603" s="240"/>
      <c r="Z603" s="13"/>
    </row>
    <row r="604" spans="1:26" ht="14.25" customHeight="1" x14ac:dyDescent="0.25">
      <c r="A604" s="189"/>
      <c r="B604" s="198"/>
      <c r="C604" s="198"/>
      <c r="D604" s="198"/>
      <c r="E604" s="198"/>
      <c r="F604" s="195"/>
      <c r="G604" s="198"/>
      <c r="H604" s="198"/>
      <c r="I604" s="198"/>
      <c r="J604" s="219"/>
      <c r="K604" s="209"/>
      <c r="L604" s="9" t="s">
        <v>6</v>
      </c>
      <c r="M604" s="7" t="s">
        <v>2</v>
      </c>
      <c r="N604" s="212"/>
      <c r="O604" s="192"/>
      <c r="P604" s="192"/>
      <c r="Q604" s="36">
        <v>6</v>
      </c>
      <c r="R604" s="7"/>
      <c r="S604" s="110"/>
      <c r="T604" s="8"/>
      <c r="U604" s="219"/>
      <c r="V604" s="209"/>
      <c r="W604" s="9" t="s">
        <v>6</v>
      </c>
      <c r="X604" s="7" t="s">
        <v>2</v>
      </c>
      <c r="Y604" s="240"/>
      <c r="Z604" s="13"/>
    </row>
    <row r="605" spans="1:26" ht="14.25" customHeight="1" x14ac:dyDescent="0.25">
      <c r="A605" s="189"/>
      <c r="B605" s="198"/>
      <c r="C605" s="198"/>
      <c r="D605" s="198"/>
      <c r="E605" s="198"/>
      <c r="F605" s="195"/>
      <c r="G605" s="198"/>
      <c r="H605" s="198"/>
      <c r="I605" s="198"/>
      <c r="J605" s="219"/>
      <c r="K605" s="209"/>
      <c r="L605" s="9" t="s">
        <v>7</v>
      </c>
      <c r="M605" s="7" t="s">
        <v>2</v>
      </c>
      <c r="N605" s="212"/>
      <c r="O605" s="192"/>
      <c r="P605" s="192"/>
      <c r="Q605" s="36">
        <v>7</v>
      </c>
      <c r="R605" s="7"/>
      <c r="S605" s="110"/>
      <c r="T605" s="8"/>
      <c r="U605" s="219"/>
      <c r="V605" s="209"/>
      <c r="W605" s="9" t="s">
        <v>7</v>
      </c>
      <c r="X605" s="7" t="s">
        <v>2</v>
      </c>
      <c r="Y605" s="240"/>
      <c r="Z605" s="13"/>
    </row>
    <row r="606" spans="1:26" ht="14.25" customHeight="1" x14ac:dyDescent="0.25">
      <c r="A606" s="189"/>
      <c r="B606" s="198"/>
      <c r="C606" s="198"/>
      <c r="D606" s="198"/>
      <c r="E606" s="198"/>
      <c r="F606" s="195"/>
      <c r="G606" s="198"/>
      <c r="H606" s="198"/>
      <c r="I606" s="198"/>
      <c r="J606" s="219"/>
      <c r="K606" s="209"/>
      <c r="L606" s="9" t="s">
        <v>8</v>
      </c>
      <c r="M606" s="7" t="s">
        <v>2</v>
      </c>
      <c r="N606" s="212"/>
      <c r="O606" s="192"/>
      <c r="P606" s="192"/>
      <c r="Q606" s="36">
        <v>8</v>
      </c>
      <c r="R606" s="7"/>
      <c r="S606" s="110"/>
      <c r="T606" s="8"/>
      <c r="U606" s="219"/>
      <c r="V606" s="209"/>
      <c r="W606" s="9" t="s">
        <v>8</v>
      </c>
      <c r="X606" s="7" t="s">
        <v>2</v>
      </c>
      <c r="Y606" s="240"/>
      <c r="Z606" s="13"/>
    </row>
    <row r="607" spans="1:26" ht="15" customHeight="1" thickBot="1" x14ac:dyDescent="0.3">
      <c r="A607" s="190"/>
      <c r="B607" s="199"/>
      <c r="C607" s="199"/>
      <c r="D607" s="199"/>
      <c r="E607" s="199"/>
      <c r="F607" s="196"/>
      <c r="G607" s="199"/>
      <c r="H607" s="199"/>
      <c r="I607" s="199"/>
      <c r="J607" s="223"/>
      <c r="K607" s="214"/>
      <c r="L607" s="47" t="s">
        <v>9</v>
      </c>
      <c r="M607" s="48" t="s">
        <v>2</v>
      </c>
      <c r="N607" s="213"/>
      <c r="O607" s="193"/>
      <c r="P607" s="193"/>
      <c r="Q607" s="49">
        <v>9</v>
      </c>
      <c r="R607" s="48"/>
      <c r="S607" s="111"/>
      <c r="T607" s="50"/>
      <c r="U607" s="223"/>
      <c r="V607" s="214"/>
      <c r="W607" s="47" t="s">
        <v>9</v>
      </c>
      <c r="X607" s="48" t="s">
        <v>2</v>
      </c>
      <c r="Y607" s="241"/>
      <c r="Z607" s="13"/>
    </row>
    <row r="608" spans="1:26" ht="14.25" customHeight="1" x14ac:dyDescent="0.25">
      <c r="A608" s="188">
        <f t="shared" ref="A608" si="59">A599+1</f>
        <v>68</v>
      </c>
      <c r="B608" s="197"/>
      <c r="C608" s="197"/>
      <c r="D608" s="197"/>
      <c r="E608" s="197"/>
      <c r="F608" s="194"/>
      <c r="G608" s="197"/>
      <c r="H608" s="197"/>
      <c r="I608" s="197"/>
      <c r="J608" s="218" t="s">
        <v>10</v>
      </c>
      <c r="K608" s="221" t="s">
        <v>164</v>
      </c>
      <c r="L608" s="222"/>
      <c r="M608" s="43" t="s">
        <v>0</v>
      </c>
      <c r="N608" s="211" t="str">
        <f>IF(J608="Threat",IFERROR(VLOOKUP(M608&amp;MAX(VLOOKUP(M609,Definition!$C$28:$E$33,3,FALSE),VLOOKUP(M610,Definition!$D$28:$E$33,2,FALSE),VLOOKUP(M611,ADMIN!$G$2:$H$7,2,FALSE),VLOOKUP(M612,ADMIN!$G$2:$H$7,2,FALSE),VLOOKUP(M613,ADMIN!$G$2:$H$7,2,FALSE),VLOOKUP(M614,ADMIN!$G$2:$H$7,2,FALSE),VLOOKUP(M615,ADMIN!$G$2:$H$7,2,FALSE),VLOOKUP(M616,ADMIN!$G$2:$H$7,2,FALSE)),ADMIN!$A$1:$B$35,2,FALSE),"NIL"),IF(J608="Opportunity",IFERROR(VLOOKUP(M608&amp;MAX(VLOOKUP(M609,Definition!$C$28:$D$33,5,FALSE),VLOOKUP(M610,Definition!$D$28:$D$33,4,FALSE),VLOOKUP(M611,ADMIN!$G$2:$H$7,2,FALSE),VLOOKUP(M612,ADMIN!$G$2:$H$7,2,FALSE),VLOOKUP(M613,ADMIN!$G$2:$H$7,2,FALSE),VLOOKUP(M614,ADMIN!$G$2:$H$7,2,FALSE),VLOOKUP(M615,ADMIN!$G$2:$H$7,2,FALSE),VLOOKUP(M616,ADMIN!$G$2:$H$7,2,FALSE)),ADMIN!$A$1:$C$35,3,FALSE),"NIL"),"Nil"))</f>
        <v>NIL</v>
      </c>
      <c r="O608" s="191"/>
      <c r="P608" s="191"/>
      <c r="Q608" s="44">
        <v>1</v>
      </c>
      <c r="R608" s="45"/>
      <c r="S608" s="109"/>
      <c r="T608" s="46"/>
      <c r="U608" s="218" t="s">
        <v>11</v>
      </c>
      <c r="V608" s="237" t="s">
        <v>164</v>
      </c>
      <c r="W608" s="238"/>
      <c r="X608" s="43" t="s">
        <v>0</v>
      </c>
      <c r="Y608" s="239" t="str">
        <f>IF(U608="Threat",IFERROR(VLOOKUP(X608&amp;MAX(VLOOKUP(X609,Definition!$C$28:$E$33,3,FALSE),VLOOKUP(X610,Definition!$D$28:$E$33,2,FALSE),VLOOKUP(X611,ADMIN!$G$2:$H$7,2,FALSE),VLOOKUP(X612,ADMIN!$G$2:$H$7,2,FALSE),VLOOKUP(X613,ADMIN!$G$2:$H$7,2,FALSE),VLOOKUP(X614,ADMIN!$G$2:$H$7,2,FALSE),VLOOKUP(X615,ADMIN!$G$2:$H$7,2,FALSE),VLOOKUP(X616,ADMIN!$G$2:$H$7,2,FALSE)),$A$1:$B$1,2,FALSE),"NIL"),IF(U608="Opportunity",IFERROR(VLOOKUP(X608&amp;MAX(VLOOKUP(X609,ADMIN!$D$2:$H$7,5,FALSE),VLOOKUP(X610,ADMIN!$E$2:$H$7,4,FALSE),VLOOKUP(X611,ADMIN!$G$2:$H$7,2,FALSE),VLOOKUP(X612,ADMIN!$G$2:$H$7,2,FALSE),VLOOKUP(X613,ADMIN!$G$2:$H$7,2,FALSE),VLOOKUP(X614,ADMIN!$G$2:$H$7,2,FALSE),VLOOKUP(X615,ADMIN!$G$2:$H$7,2,FALSE),VLOOKUP(X616,ADMIN!$G$2:$H$7,2,FALSE)),$A$1:$C$1,3,FALSE),"NIL"),"Nil"))</f>
        <v>NIL</v>
      </c>
      <c r="Z608" s="13"/>
    </row>
    <row r="609" spans="1:26" ht="14.25" customHeight="1" x14ac:dyDescent="0.25">
      <c r="A609" s="189"/>
      <c r="B609" s="198"/>
      <c r="C609" s="198"/>
      <c r="D609" s="198"/>
      <c r="E609" s="198"/>
      <c r="F609" s="195"/>
      <c r="G609" s="198"/>
      <c r="H609" s="198"/>
      <c r="I609" s="198"/>
      <c r="J609" s="219"/>
      <c r="K609" s="209" t="s">
        <v>158</v>
      </c>
      <c r="L609" s="9" t="s">
        <v>1</v>
      </c>
      <c r="M609" s="7" t="s">
        <v>2</v>
      </c>
      <c r="N609" s="212"/>
      <c r="O609" s="192"/>
      <c r="P609" s="192"/>
      <c r="Q609" s="36">
        <v>2</v>
      </c>
      <c r="R609" s="7"/>
      <c r="S609" s="110"/>
      <c r="T609" s="8"/>
      <c r="U609" s="219"/>
      <c r="V609" s="209" t="s">
        <v>158</v>
      </c>
      <c r="W609" s="9" t="s">
        <v>1</v>
      </c>
      <c r="X609" s="7" t="s">
        <v>2</v>
      </c>
      <c r="Y609" s="240"/>
      <c r="Z609" s="13"/>
    </row>
    <row r="610" spans="1:26" ht="14.25" customHeight="1" x14ac:dyDescent="0.25">
      <c r="A610" s="189"/>
      <c r="B610" s="198"/>
      <c r="C610" s="198"/>
      <c r="D610" s="198"/>
      <c r="E610" s="198"/>
      <c r="F610" s="195"/>
      <c r="G610" s="198"/>
      <c r="H610" s="198"/>
      <c r="I610" s="198"/>
      <c r="J610" s="219"/>
      <c r="K610" s="209"/>
      <c r="L610" s="9" t="s">
        <v>3</v>
      </c>
      <c r="M610" s="7" t="s">
        <v>2</v>
      </c>
      <c r="N610" s="212"/>
      <c r="O610" s="192"/>
      <c r="P610" s="192"/>
      <c r="Q610" s="36">
        <v>3</v>
      </c>
      <c r="R610" s="7"/>
      <c r="S610" s="110"/>
      <c r="T610" s="8"/>
      <c r="U610" s="219"/>
      <c r="V610" s="209"/>
      <c r="W610" s="9" t="s">
        <v>3</v>
      </c>
      <c r="X610" s="7" t="s">
        <v>2</v>
      </c>
      <c r="Y610" s="240"/>
      <c r="Z610" s="13"/>
    </row>
    <row r="611" spans="1:26" ht="14.25" customHeight="1" x14ac:dyDescent="0.25">
      <c r="A611" s="189"/>
      <c r="B611" s="198"/>
      <c r="C611" s="198"/>
      <c r="D611" s="198"/>
      <c r="E611" s="198"/>
      <c r="F611" s="195"/>
      <c r="G611" s="198"/>
      <c r="H611" s="198"/>
      <c r="I611" s="198"/>
      <c r="J611" s="219"/>
      <c r="K611" s="209"/>
      <c r="L611" s="9" t="s">
        <v>4</v>
      </c>
      <c r="M611" s="7" t="s">
        <v>2</v>
      </c>
      <c r="N611" s="212"/>
      <c r="O611" s="192"/>
      <c r="P611" s="192"/>
      <c r="Q611" s="36">
        <v>4</v>
      </c>
      <c r="R611" s="7"/>
      <c r="S611" s="110"/>
      <c r="T611" s="8"/>
      <c r="U611" s="219"/>
      <c r="V611" s="209"/>
      <c r="W611" s="9" t="s">
        <v>4</v>
      </c>
      <c r="X611" s="7" t="s">
        <v>2</v>
      </c>
      <c r="Y611" s="240"/>
      <c r="Z611" s="13"/>
    </row>
    <row r="612" spans="1:26" ht="14.25" customHeight="1" x14ac:dyDescent="0.25">
      <c r="A612" s="189"/>
      <c r="B612" s="198"/>
      <c r="C612" s="198"/>
      <c r="D612" s="198"/>
      <c r="E612" s="198"/>
      <c r="F612" s="195"/>
      <c r="G612" s="198"/>
      <c r="H612" s="198"/>
      <c r="I612" s="198"/>
      <c r="J612" s="219"/>
      <c r="K612" s="209"/>
      <c r="L612" s="9" t="s">
        <v>5</v>
      </c>
      <c r="M612" s="7" t="s">
        <v>2</v>
      </c>
      <c r="N612" s="212"/>
      <c r="O612" s="192"/>
      <c r="P612" s="192"/>
      <c r="Q612" s="36">
        <v>5</v>
      </c>
      <c r="R612" s="7"/>
      <c r="S612" s="110"/>
      <c r="T612" s="8"/>
      <c r="U612" s="219"/>
      <c r="V612" s="209"/>
      <c r="W612" s="9" t="s">
        <v>5</v>
      </c>
      <c r="X612" s="7" t="s">
        <v>2</v>
      </c>
      <c r="Y612" s="240"/>
      <c r="Z612" s="13"/>
    </row>
    <row r="613" spans="1:26" ht="14.25" customHeight="1" x14ac:dyDescent="0.25">
      <c r="A613" s="189"/>
      <c r="B613" s="198"/>
      <c r="C613" s="198"/>
      <c r="D613" s="198"/>
      <c r="E613" s="198"/>
      <c r="F613" s="195"/>
      <c r="G613" s="198"/>
      <c r="H613" s="198"/>
      <c r="I613" s="198"/>
      <c r="J613" s="219"/>
      <c r="K613" s="209"/>
      <c r="L613" s="9" t="s">
        <v>6</v>
      </c>
      <c r="M613" s="7" t="s">
        <v>2</v>
      </c>
      <c r="N613" s="212"/>
      <c r="O613" s="192"/>
      <c r="P613" s="192"/>
      <c r="Q613" s="36">
        <v>6</v>
      </c>
      <c r="R613" s="7"/>
      <c r="S613" s="110"/>
      <c r="T613" s="8"/>
      <c r="U613" s="219"/>
      <c r="V613" s="209"/>
      <c r="W613" s="9" t="s">
        <v>6</v>
      </c>
      <c r="X613" s="7" t="s">
        <v>2</v>
      </c>
      <c r="Y613" s="240"/>
      <c r="Z613" s="13"/>
    </row>
    <row r="614" spans="1:26" ht="14.25" customHeight="1" x14ac:dyDescent="0.25">
      <c r="A614" s="189"/>
      <c r="B614" s="198"/>
      <c r="C614" s="198"/>
      <c r="D614" s="198"/>
      <c r="E614" s="198"/>
      <c r="F614" s="195"/>
      <c r="G614" s="198"/>
      <c r="H614" s="198"/>
      <c r="I614" s="198"/>
      <c r="J614" s="219"/>
      <c r="K614" s="209"/>
      <c r="L614" s="9" t="s">
        <v>7</v>
      </c>
      <c r="M614" s="7" t="s">
        <v>2</v>
      </c>
      <c r="N614" s="212"/>
      <c r="O614" s="192"/>
      <c r="P614" s="192"/>
      <c r="Q614" s="36">
        <v>7</v>
      </c>
      <c r="R614" s="7"/>
      <c r="S614" s="110"/>
      <c r="T614" s="8"/>
      <c r="U614" s="219"/>
      <c r="V614" s="209"/>
      <c r="W614" s="9" t="s">
        <v>7</v>
      </c>
      <c r="X614" s="7" t="s">
        <v>2</v>
      </c>
      <c r="Y614" s="240"/>
      <c r="Z614" s="13"/>
    </row>
    <row r="615" spans="1:26" ht="14.25" customHeight="1" x14ac:dyDescent="0.25">
      <c r="A615" s="189"/>
      <c r="B615" s="198"/>
      <c r="C615" s="198"/>
      <c r="D615" s="198"/>
      <c r="E615" s="198"/>
      <c r="F615" s="195"/>
      <c r="G615" s="198"/>
      <c r="H615" s="198"/>
      <c r="I615" s="198"/>
      <c r="J615" s="219"/>
      <c r="K615" s="209"/>
      <c r="L615" s="9" t="s">
        <v>8</v>
      </c>
      <c r="M615" s="7" t="s">
        <v>2</v>
      </c>
      <c r="N615" s="212"/>
      <c r="O615" s="192"/>
      <c r="P615" s="192"/>
      <c r="Q615" s="36">
        <v>8</v>
      </c>
      <c r="R615" s="7"/>
      <c r="S615" s="110"/>
      <c r="T615" s="8"/>
      <c r="U615" s="219"/>
      <c r="V615" s="209"/>
      <c r="W615" s="9" t="s">
        <v>8</v>
      </c>
      <c r="X615" s="7" t="s">
        <v>2</v>
      </c>
      <c r="Y615" s="240"/>
      <c r="Z615" s="13"/>
    </row>
    <row r="616" spans="1:26" ht="15" customHeight="1" thickBot="1" x14ac:dyDescent="0.3">
      <c r="A616" s="190"/>
      <c r="B616" s="199"/>
      <c r="C616" s="199"/>
      <c r="D616" s="199"/>
      <c r="E616" s="199"/>
      <c r="F616" s="196"/>
      <c r="G616" s="199"/>
      <c r="H616" s="199"/>
      <c r="I616" s="199"/>
      <c r="J616" s="223"/>
      <c r="K616" s="214"/>
      <c r="L616" s="47" t="s">
        <v>9</v>
      </c>
      <c r="M616" s="48" t="s">
        <v>2</v>
      </c>
      <c r="N616" s="213"/>
      <c r="O616" s="193"/>
      <c r="P616" s="193"/>
      <c r="Q616" s="49">
        <v>9</v>
      </c>
      <c r="R616" s="48"/>
      <c r="S616" s="111"/>
      <c r="T616" s="50"/>
      <c r="U616" s="223"/>
      <c r="V616" s="214"/>
      <c r="W616" s="47" t="s">
        <v>9</v>
      </c>
      <c r="X616" s="48" t="s">
        <v>2</v>
      </c>
      <c r="Y616" s="241"/>
      <c r="Z616" s="13"/>
    </row>
    <row r="617" spans="1:26" ht="14.25" customHeight="1" x14ac:dyDescent="0.25">
      <c r="A617" s="188">
        <f t="shared" ref="A617" si="60">A608+1</f>
        <v>69</v>
      </c>
      <c r="B617" s="197"/>
      <c r="C617" s="197"/>
      <c r="D617" s="197"/>
      <c r="E617" s="197"/>
      <c r="F617" s="194"/>
      <c r="G617" s="197"/>
      <c r="H617" s="197"/>
      <c r="I617" s="197"/>
      <c r="J617" s="218" t="s">
        <v>10</v>
      </c>
      <c r="K617" s="221" t="s">
        <v>164</v>
      </c>
      <c r="L617" s="222"/>
      <c r="M617" s="43" t="s">
        <v>0</v>
      </c>
      <c r="N617" s="211" t="str">
        <f>IF(J617="Threat",IFERROR(VLOOKUP(M617&amp;MAX(VLOOKUP(M618,Definition!$C$28:$E$33,3,FALSE),VLOOKUP(M619,Definition!$D$28:$E$33,2,FALSE),VLOOKUP(M620,ADMIN!$G$2:$H$7,2,FALSE),VLOOKUP(M621,ADMIN!$G$2:$H$7,2,FALSE),VLOOKUP(M622,ADMIN!$G$2:$H$7,2,FALSE),VLOOKUP(M623,ADMIN!$G$2:$H$7,2,FALSE),VLOOKUP(M624,ADMIN!$G$2:$H$7,2,FALSE),VLOOKUP(M625,ADMIN!$G$2:$H$7,2,FALSE)),ADMIN!$A$1:$B$35,2,FALSE),"NIL"),IF(J617="Opportunity",IFERROR(VLOOKUP(M617&amp;MAX(VLOOKUP(M618,Definition!$C$28:$D$33,5,FALSE),VLOOKUP(M619,Definition!$D$28:$D$33,4,FALSE),VLOOKUP(M620,ADMIN!$G$2:$H$7,2,FALSE),VLOOKUP(M621,ADMIN!$G$2:$H$7,2,FALSE),VLOOKUP(M622,ADMIN!$G$2:$H$7,2,FALSE),VLOOKUP(M623,ADMIN!$G$2:$H$7,2,FALSE),VLOOKUP(M624,ADMIN!$G$2:$H$7,2,FALSE),VLOOKUP(M625,ADMIN!$G$2:$H$7,2,FALSE)),ADMIN!$A$1:$C$35,3,FALSE),"NIL"),"Nil"))</f>
        <v>NIL</v>
      </c>
      <c r="O617" s="191"/>
      <c r="P617" s="191"/>
      <c r="Q617" s="44">
        <v>1</v>
      </c>
      <c r="R617" s="45"/>
      <c r="S617" s="109"/>
      <c r="T617" s="46"/>
      <c r="U617" s="218" t="s">
        <v>11</v>
      </c>
      <c r="V617" s="237" t="s">
        <v>164</v>
      </c>
      <c r="W617" s="238"/>
      <c r="X617" s="43" t="s">
        <v>0</v>
      </c>
      <c r="Y617" s="239" t="str">
        <f>IF(U617="Threat",IFERROR(VLOOKUP(X617&amp;MAX(VLOOKUP(X618,Definition!$C$28:$E$33,3,FALSE),VLOOKUP(X619,Definition!$D$28:$E$33,2,FALSE),VLOOKUP(X620,ADMIN!$G$2:$H$7,2,FALSE),VLOOKUP(X621,ADMIN!$G$2:$H$7,2,FALSE),VLOOKUP(X622,ADMIN!$G$2:$H$7,2,FALSE),VLOOKUP(X623,ADMIN!$G$2:$H$7,2,FALSE),VLOOKUP(X624,ADMIN!$G$2:$H$7,2,FALSE),VLOOKUP(X625,ADMIN!$G$2:$H$7,2,FALSE)),$A$1:$B$1,2,FALSE),"NIL"),IF(U617="Opportunity",IFERROR(VLOOKUP(X617&amp;MAX(VLOOKUP(X618,ADMIN!$D$2:$H$7,5,FALSE),VLOOKUP(X619,ADMIN!$E$2:$H$7,4,FALSE),VLOOKUP(X620,ADMIN!$G$2:$H$7,2,FALSE),VLOOKUP(X621,ADMIN!$G$2:$H$7,2,FALSE),VLOOKUP(X622,ADMIN!$G$2:$H$7,2,FALSE),VLOOKUP(X623,ADMIN!$G$2:$H$7,2,FALSE),VLOOKUP(X624,ADMIN!$G$2:$H$7,2,FALSE),VLOOKUP(X625,ADMIN!$G$2:$H$7,2,FALSE)),$A$1:$C$1,3,FALSE),"NIL"),"Nil"))</f>
        <v>NIL</v>
      </c>
      <c r="Z617" s="13"/>
    </row>
    <row r="618" spans="1:26" ht="14.25" customHeight="1" x14ac:dyDescent="0.25">
      <c r="A618" s="189"/>
      <c r="B618" s="198"/>
      <c r="C618" s="198"/>
      <c r="D618" s="198"/>
      <c r="E618" s="198"/>
      <c r="F618" s="195"/>
      <c r="G618" s="198"/>
      <c r="H618" s="198"/>
      <c r="I618" s="198"/>
      <c r="J618" s="219"/>
      <c r="K618" s="209" t="s">
        <v>158</v>
      </c>
      <c r="L618" s="9" t="s">
        <v>1</v>
      </c>
      <c r="M618" s="7" t="s">
        <v>2</v>
      </c>
      <c r="N618" s="212"/>
      <c r="O618" s="192"/>
      <c r="P618" s="192"/>
      <c r="Q618" s="36">
        <v>2</v>
      </c>
      <c r="R618" s="7"/>
      <c r="S618" s="110"/>
      <c r="T618" s="8"/>
      <c r="U618" s="219"/>
      <c r="V618" s="209" t="s">
        <v>158</v>
      </c>
      <c r="W618" s="9" t="s">
        <v>1</v>
      </c>
      <c r="X618" s="7" t="s">
        <v>2</v>
      </c>
      <c r="Y618" s="240"/>
      <c r="Z618" s="13"/>
    </row>
    <row r="619" spans="1:26" ht="14.25" customHeight="1" x14ac:dyDescent="0.25">
      <c r="A619" s="189"/>
      <c r="B619" s="198"/>
      <c r="C619" s="198"/>
      <c r="D619" s="198"/>
      <c r="E619" s="198"/>
      <c r="F619" s="195"/>
      <c r="G619" s="198"/>
      <c r="H619" s="198"/>
      <c r="I619" s="198"/>
      <c r="J619" s="219"/>
      <c r="K619" s="209"/>
      <c r="L619" s="9" t="s">
        <v>3</v>
      </c>
      <c r="M619" s="7" t="s">
        <v>2</v>
      </c>
      <c r="N619" s="212"/>
      <c r="O619" s="192"/>
      <c r="P619" s="192"/>
      <c r="Q619" s="36">
        <v>3</v>
      </c>
      <c r="R619" s="7"/>
      <c r="S619" s="110"/>
      <c r="T619" s="8"/>
      <c r="U619" s="219"/>
      <c r="V619" s="209"/>
      <c r="W619" s="9" t="s">
        <v>3</v>
      </c>
      <c r="X619" s="7" t="s">
        <v>2</v>
      </c>
      <c r="Y619" s="240"/>
      <c r="Z619" s="13"/>
    </row>
    <row r="620" spans="1:26" ht="14.25" customHeight="1" x14ac:dyDescent="0.25">
      <c r="A620" s="189"/>
      <c r="B620" s="198"/>
      <c r="C620" s="198"/>
      <c r="D620" s="198"/>
      <c r="E620" s="198"/>
      <c r="F620" s="195"/>
      <c r="G620" s="198"/>
      <c r="H620" s="198"/>
      <c r="I620" s="198"/>
      <c r="J620" s="219"/>
      <c r="K620" s="209"/>
      <c r="L620" s="9" t="s">
        <v>4</v>
      </c>
      <c r="M620" s="7" t="s">
        <v>2</v>
      </c>
      <c r="N620" s="212"/>
      <c r="O620" s="192"/>
      <c r="P620" s="192"/>
      <c r="Q620" s="36">
        <v>4</v>
      </c>
      <c r="R620" s="7"/>
      <c r="S620" s="110"/>
      <c r="T620" s="8"/>
      <c r="U620" s="219"/>
      <c r="V620" s="209"/>
      <c r="W620" s="9" t="s">
        <v>4</v>
      </c>
      <c r="X620" s="7" t="s">
        <v>2</v>
      </c>
      <c r="Y620" s="240"/>
      <c r="Z620" s="13"/>
    </row>
    <row r="621" spans="1:26" ht="14.25" customHeight="1" x14ac:dyDescent="0.25">
      <c r="A621" s="189"/>
      <c r="B621" s="198"/>
      <c r="C621" s="198"/>
      <c r="D621" s="198"/>
      <c r="E621" s="198"/>
      <c r="F621" s="195"/>
      <c r="G621" s="198"/>
      <c r="H621" s="198"/>
      <c r="I621" s="198"/>
      <c r="J621" s="219"/>
      <c r="K621" s="209"/>
      <c r="L621" s="9" t="s">
        <v>5</v>
      </c>
      <c r="M621" s="7" t="s">
        <v>2</v>
      </c>
      <c r="N621" s="212"/>
      <c r="O621" s="192"/>
      <c r="P621" s="192"/>
      <c r="Q621" s="36">
        <v>5</v>
      </c>
      <c r="R621" s="7"/>
      <c r="S621" s="110"/>
      <c r="T621" s="8"/>
      <c r="U621" s="219"/>
      <c r="V621" s="209"/>
      <c r="W621" s="9" t="s">
        <v>5</v>
      </c>
      <c r="X621" s="7" t="s">
        <v>2</v>
      </c>
      <c r="Y621" s="240"/>
      <c r="Z621" s="13"/>
    </row>
    <row r="622" spans="1:26" ht="14.25" customHeight="1" x14ac:dyDescent="0.25">
      <c r="A622" s="189"/>
      <c r="B622" s="198"/>
      <c r="C622" s="198"/>
      <c r="D622" s="198"/>
      <c r="E622" s="198"/>
      <c r="F622" s="195"/>
      <c r="G622" s="198"/>
      <c r="H622" s="198"/>
      <c r="I622" s="198"/>
      <c r="J622" s="219"/>
      <c r="K622" s="209"/>
      <c r="L622" s="9" t="s">
        <v>6</v>
      </c>
      <c r="M622" s="7" t="s">
        <v>2</v>
      </c>
      <c r="N622" s="212"/>
      <c r="O622" s="192"/>
      <c r="P622" s="192"/>
      <c r="Q622" s="36">
        <v>6</v>
      </c>
      <c r="R622" s="7"/>
      <c r="S622" s="110"/>
      <c r="T622" s="8"/>
      <c r="U622" s="219"/>
      <c r="V622" s="209"/>
      <c r="W622" s="9" t="s">
        <v>6</v>
      </c>
      <c r="X622" s="7" t="s">
        <v>2</v>
      </c>
      <c r="Y622" s="240"/>
      <c r="Z622" s="13"/>
    </row>
    <row r="623" spans="1:26" ht="14.25" customHeight="1" x14ac:dyDescent="0.25">
      <c r="A623" s="189"/>
      <c r="B623" s="198"/>
      <c r="C623" s="198"/>
      <c r="D623" s="198"/>
      <c r="E623" s="198"/>
      <c r="F623" s="195"/>
      <c r="G623" s="198"/>
      <c r="H623" s="198"/>
      <c r="I623" s="198"/>
      <c r="J623" s="219"/>
      <c r="K623" s="209"/>
      <c r="L623" s="9" t="s">
        <v>7</v>
      </c>
      <c r="M623" s="7" t="s">
        <v>2</v>
      </c>
      <c r="N623" s="212"/>
      <c r="O623" s="192"/>
      <c r="P623" s="192"/>
      <c r="Q623" s="36">
        <v>7</v>
      </c>
      <c r="R623" s="7"/>
      <c r="S623" s="110"/>
      <c r="T623" s="8"/>
      <c r="U623" s="219"/>
      <c r="V623" s="209"/>
      <c r="W623" s="9" t="s">
        <v>7</v>
      </c>
      <c r="X623" s="7" t="s">
        <v>2</v>
      </c>
      <c r="Y623" s="240"/>
      <c r="Z623" s="13"/>
    </row>
    <row r="624" spans="1:26" ht="14.25" customHeight="1" x14ac:dyDescent="0.25">
      <c r="A624" s="189"/>
      <c r="B624" s="198"/>
      <c r="C624" s="198"/>
      <c r="D624" s="198"/>
      <c r="E624" s="198"/>
      <c r="F624" s="195"/>
      <c r="G624" s="198"/>
      <c r="H624" s="198"/>
      <c r="I624" s="198"/>
      <c r="J624" s="219"/>
      <c r="K624" s="209"/>
      <c r="L624" s="9" t="s">
        <v>8</v>
      </c>
      <c r="M624" s="7" t="s">
        <v>2</v>
      </c>
      <c r="N624" s="212"/>
      <c r="O624" s="192"/>
      <c r="P624" s="192"/>
      <c r="Q624" s="36">
        <v>8</v>
      </c>
      <c r="R624" s="7"/>
      <c r="S624" s="110"/>
      <c r="T624" s="8"/>
      <c r="U624" s="219"/>
      <c r="V624" s="209"/>
      <c r="W624" s="9" t="s">
        <v>8</v>
      </c>
      <c r="X624" s="7" t="s">
        <v>2</v>
      </c>
      <c r="Y624" s="240"/>
      <c r="Z624" s="13"/>
    </row>
    <row r="625" spans="1:26" ht="15" customHeight="1" thickBot="1" x14ac:dyDescent="0.3">
      <c r="A625" s="190"/>
      <c r="B625" s="199"/>
      <c r="C625" s="199"/>
      <c r="D625" s="199"/>
      <c r="E625" s="199"/>
      <c r="F625" s="196"/>
      <c r="G625" s="199"/>
      <c r="H625" s="199"/>
      <c r="I625" s="199"/>
      <c r="J625" s="223"/>
      <c r="K625" s="214"/>
      <c r="L625" s="47" t="s">
        <v>9</v>
      </c>
      <c r="M625" s="48" t="s">
        <v>2</v>
      </c>
      <c r="N625" s="213"/>
      <c r="O625" s="193"/>
      <c r="P625" s="193"/>
      <c r="Q625" s="49">
        <v>9</v>
      </c>
      <c r="R625" s="48"/>
      <c r="S625" s="111"/>
      <c r="T625" s="50"/>
      <c r="U625" s="223"/>
      <c r="V625" s="214"/>
      <c r="W625" s="47" t="s">
        <v>9</v>
      </c>
      <c r="X625" s="48" t="s">
        <v>2</v>
      </c>
      <c r="Y625" s="241"/>
      <c r="Z625" s="13"/>
    </row>
    <row r="626" spans="1:26" ht="14.25" customHeight="1" x14ac:dyDescent="0.25">
      <c r="A626" s="188">
        <f t="shared" ref="A626" si="61">A617+1</f>
        <v>70</v>
      </c>
      <c r="B626" s="197"/>
      <c r="C626" s="197"/>
      <c r="D626" s="197"/>
      <c r="E626" s="197"/>
      <c r="F626" s="194"/>
      <c r="G626" s="197"/>
      <c r="H626" s="197"/>
      <c r="I626" s="197"/>
      <c r="J626" s="218" t="s">
        <v>10</v>
      </c>
      <c r="K626" s="221" t="s">
        <v>164</v>
      </c>
      <c r="L626" s="222"/>
      <c r="M626" s="43" t="s">
        <v>0</v>
      </c>
      <c r="N626" s="211" t="str">
        <f>IF(J626="Threat",IFERROR(VLOOKUP(M626&amp;MAX(VLOOKUP(M627,Definition!$C$28:$E$33,3,FALSE),VLOOKUP(M628,Definition!$D$28:$E$33,2,FALSE),VLOOKUP(M629,ADMIN!$G$2:$H$7,2,FALSE),VLOOKUP(M630,ADMIN!$G$2:$H$7,2,FALSE),VLOOKUP(M631,ADMIN!$G$2:$H$7,2,FALSE),VLOOKUP(M632,ADMIN!$G$2:$H$7,2,FALSE),VLOOKUP(M633,ADMIN!$G$2:$H$7,2,FALSE),VLOOKUP(M634,ADMIN!$G$2:$H$7,2,FALSE)),ADMIN!$A$1:$B$35,2,FALSE),"NIL"),IF(J626="Opportunity",IFERROR(VLOOKUP(M626&amp;MAX(VLOOKUP(M627,Definition!$C$28:$D$33,5,FALSE),VLOOKUP(M628,Definition!$D$28:$D$33,4,FALSE),VLOOKUP(M629,ADMIN!$G$2:$H$7,2,FALSE),VLOOKUP(M630,ADMIN!$G$2:$H$7,2,FALSE),VLOOKUP(M631,ADMIN!$G$2:$H$7,2,FALSE),VLOOKUP(M632,ADMIN!$G$2:$H$7,2,FALSE),VLOOKUP(M633,ADMIN!$G$2:$H$7,2,FALSE),VLOOKUP(M634,ADMIN!$G$2:$H$7,2,FALSE)),ADMIN!$A$1:$C$35,3,FALSE),"NIL"),"Nil"))</f>
        <v>NIL</v>
      </c>
      <c r="O626" s="191"/>
      <c r="P626" s="191"/>
      <c r="Q626" s="44">
        <v>1</v>
      </c>
      <c r="R626" s="45"/>
      <c r="S626" s="109"/>
      <c r="T626" s="46"/>
      <c r="U626" s="218" t="s">
        <v>11</v>
      </c>
      <c r="V626" s="237" t="s">
        <v>164</v>
      </c>
      <c r="W626" s="238"/>
      <c r="X626" s="43" t="s">
        <v>0</v>
      </c>
      <c r="Y626" s="239" t="str">
        <f>IF(U626="Threat",IFERROR(VLOOKUP(X626&amp;MAX(VLOOKUP(X627,Definition!$C$28:$E$33,3,FALSE),VLOOKUP(X628,Definition!$D$28:$E$33,2,FALSE),VLOOKUP(X629,ADMIN!$G$2:$H$7,2,FALSE),VLOOKUP(X630,ADMIN!$G$2:$H$7,2,FALSE),VLOOKUP(X631,ADMIN!$G$2:$H$7,2,FALSE),VLOOKUP(X632,ADMIN!$G$2:$H$7,2,FALSE),VLOOKUP(X633,ADMIN!$G$2:$H$7,2,FALSE),VLOOKUP(X634,ADMIN!$G$2:$H$7,2,FALSE)),$A$1:$B$1,2,FALSE),"NIL"),IF(U626="Opportunity",IFERROR(VLOOKUP(X626&amp;MAX(VLOOKUP(X627,ADMIN!$D$2:$H$7,5,FALSE),VLOOKUP(X628,ADMIN!$E$2:$H$7,4,FALSE),VLOOKUP(X629,ADMIN!$G$2:$H$7,2,FALSE),VLOOKUP(X630,ADMIN!$G$2:$H$7,2,FALSE),VLOOKUP(X631,ADMIN!$G$2:$H$7,2,FALSE),VLOOKUP(X632,ADMIN!$G$2:$H$7,2,FALSE),VLOOKUP(X633,ADMIN!$G$2:$H$7,2,FALSE),VLOOKUP(X634,ADMIN!$G$2:$H$7,2,FALSE)),$A$1:$C$1,3,FALSE),"NIL"),"Nil"))</f>
        <v>NIL</v>
      </c>
      <c r="Z626" s="13"/>
    </row>
    <row r="627" spans="1:26" ht="14.25" customHeight="1" x14ac:dyDescent="0.25">
      <c r="A627" s="189"/>
      <c r="B627" s="198"/>
      <c r="C627" s="198"/>
      <c r="D627" s="198"/>
      <c r="E627" s="198"/>
      <c r="F627" s="195"/>
      <c r="G627" s="198"/>
      <c r="H627" s="198"/>
      <c r="I627" s="198"/>
      <c r="J627" s="219"/>
      <c r="K627" s="209" t="s">
        <v>158</v>
      </c>
      <c r="L627" s="9" t="s">
        <v>1</v>
      </c>
      <c r="M627" s="7" t="s">
        <v>2</v>
      </c>
      <c r="N627" s="212"/>
      <c r="O627" s="192"/>
      <c r="P627" s="192"/>
      <c r="Q627" s="36">
        <v>2</v>
      </c>
      <c r="R627" s="7"/>
      <c r="S627" s="110"/>
      <c r="T627" s="8"/>
      <c r="U627" s="219"/>
      <c r="V627" s="209" t="s">
        <v>158</v>
      </c>
      <c r="W627" s="9" t="s">
        <v>1</v>
      </c>
      <c r="X627" s="7" t="s">
        <v>2</v>
      </c>
      <c r="Y627" s="240"/>
      <c r="Z627" s="13"/>
    </row>
    <row r="628" spans="1:26" ht="14.25" customHeight="1" x14ac:dyDescent="0.25">
      <c r="A628" s="189"/>
      <c r="B628" s="198"/>
      <c r="C628" s="198"/>
      <c r="D628" s="198"/>
      <c r="E628" s="198"/>
      <c r="F628" s="195"/>
      <c r="G628" s="198"/>
      <c r="H628" s="198"/>
      <c r="I628" s="198"/>
      <c r="J628" s="219"/>
      <c r="K628" s="209"/>
      <c r="L628" s="9" t="s">
        <v>3</v>
      </c>
      <c r="M628" s="7" t="s">
        <v>2</v>
      </c>
      <c r="N628" s="212"/>
      <c r="O628" s="192"/>
      <c r="P628" s="192"/>
      <c r="Q628" s="36">
        <v>3</v>
      </c>
      <c r="R628" s="7"/>
      <c r="S628" s="110"/>
      <c r="T628" s="8"/>
      <c r="U628" s="219"/>
      <c r="V628" s="209"/>
      <c r="W628" s="9" t="s">
        <v>3</v>
      </c>
      <c r="X628" s="7" t="s">
        <v>2</v>
      </c>
      <c r="Y628" s="240"/>
      <c r="Z628" s="13"/>
    </row>
    <row r="629" spans="1:26" ht="14.25" customHeight="1" x14ac:dyDescent="0.25">
      <c r="A629" s="189"/>
      <c r="B629" s="198"/>
      <c r="C629" s="198"/>
      <c r="D629" s="198"/>
      <c r="E629" s="198"/>
      <c r="F629" s="195"/>
      <c r="G629" s="198"/>
      <c r="H629" s="198"/>
      <c r="I629" s="198"/>
      <c r="J629" s="219"/>
      <c r="K629" s="209"/>
      <c r="L629" s="9" t="s">
        <v>4</v>
      </c>
      <c r="M629" s="7" t="s">
        <v>2</v>
      </c>
      <c r="N629" s="212"/>
      <c r="O629" s="192"/>
      <c r="P629" s="192"/>
      <c r="Q629" s="36">
        <v>4</v>
      </c>
      <c r="R629" s="7"/>
      <c r="S629" s="110"/>
      <c r="T629" s="8"/>
      <c r="U629" s="219"/>
      <c r="V629" s="209"/>
      <c r="W629" s="9" t="s">
        <v>4</v>
      </c>
      <c r="X629" s="7" t="s">
        <v>2</v>
      </c>
      <c r="Y629" s="240"/>
      <c r="Z629" s="13"/>
    </row>
    <row r="630" spans="1:26" ht="14.25" customHeight="1" x14ac:dyDescent="0.25">
      <c r="A630" s="189"/>
      <c r="B630" s="198"/>
      <c r="C630" s="198"/>
      <c r="D630" s="198"/>
      <c r="E630" s="198"/>
      <c r="F630" s="195"/>
      <c r="G630" s="198"/>
      <c r="H630" s="198"/>
      <c r="I630" s="198"/>
      <c r="J630" s="219"/>
      <c r="K630" s="209"/>
      <c r="L630" s="9" t="s">
        <v>5</v>
      </c>
      <c r="M630" s="7" t="s">
        <v>2</v>
      </c>
      <c r="N630" s="212"/>
      <c r="O630" s="192"/>
      <c r="P630" s="192"/>
      <c r="Q630" s="36">
        <v>5</v>
      </c>
      <c r="R630" s="7"/>
      <c r="S630" s="110"/>
      <c r="T630" s="8"/>
      <c r="U630" s="219"/>
      <c r="V630" s="209"/>
      <c r="W630" s="9" t="s">
        <v>5</v>
      </c>
      <c r="X630" s="7" t="s">
        <v>2</v>
      </c>
      <c r="Y630" s="240"/>
      <c r="Z630" s="13"/>
    </row>
    <row r="631" spans="1:26" ht="14.25" customHeight="1" x14ac:dyDescent="0.25">
      <c r="A631" s="189"/>
      <c r="B631" s="198"/>
      <c r="C631" s="198"/>
      <c r="D631" s="198"/>
      <c r="E631" s="198"/>
      <c r="F631" s="195"/>
      <c r="G631" s="198"/>
      <c r="H631" s="198"/>
      <c r="I631" s="198"/>
      <c r="J631" s="219"/>
      <c r="K631" s="209"/>
      <c r="L631" s="9" t="s">
        <v>6</v>
      </c>
      <c r="M631" s="7" t="s">
        <v>2</v>
      </c>
      <c r="N631" s="212"/>
      <c r="O631" s="192"/>
      <c r="P631" s="192"/>
      <c r="Q631" s="36">
        <v>6</v>
      </c>
      <c r="R631" s="7"/>
      <c r="S631" s="110"/>
      <c r="T631" s="8"/>
      <c r="U631" s="219"/>
      <c r="V631" s="209"/>
      <c r="W631" s="9" t="s">
        <v>6</v>
      </c>
      <c r="X631" s="7" t="s">
        <v>2</v>
      </c>
      <c r="Y631" s="240"/>
      <c r="Z631" s="13"/>
    </row>
    <row r="632" spans="1:26" ht="14.25" customHeight="1" x14ac:dyDescent="0.25">
      <c r="A632" s="189"/>
      <c r="B632" s="198"/>
      <c r="C632" s="198"/>
      <c r="D632" s="198"/>
      <c r="E632" s="198"/>
      <c r="F632" s="195"/>
      <c r="G632" s="198"/>
      <c r="H632" s="198"/>
      <c r="I632" s="198"/>
      <c r="J632" s="219"/>
      <c r="K632" s="209"/>
      <c r="L632" s="9" t="s">
        <v>7</v>
      </c>
      <c r="M632" s="7" t="s">
        <v>2</v>
      </c>
      <c r="N632" s="212"/>
      <c r="O632" s="192"/>
      <c r="P632" s="192"/>
      <c r="Q632" s="36">
        <v>7</v>
      </c>
      <c r="R632" s="7"/>
      <c r="S632" s="110"/>
      <c r="T632" s="8"/>
      <c r="U632" s="219"/>
      <c r="V632" s="209"/>
      <c r="W632" s="9" t="s">
        <v>7</v>
      </c>
      <c r="X632" s="7" t="s">
        <v>2</v>
      </c>
      <c r="Y632" s="240"/>
      <c r="Z632" s="13"/>
    </row>
    <row r="633" spans="1:26" ht="14.25" customHeight="1" x14ac:dyDescent="0.25">
      <c r="A633" s="189"/>
      <c r="B633" s="198"/>
      <c r="C633" s="198"/>
      <c r="D633" s="198"/>
      <c r="E633" s="198"/>
      <c r="F633" s="195"/>
      <c r="G633" s="198"/>
      <c r="H633" s="198"/>
      <c r="I633" s="198"/>
      <c r="J633" s="219"/>
      <c r="K633" s="209"/>
      <c r="L633" s="9" t="s">
        <v>8</v>
      </c>
      <c r="M633" s="7" t="s">
        <v>2</v>
      </c>
      <c r="N633" s="212"/>
      <c r="O633" s="192"/>
      <c r="P633" s="192"/>
      <c r="Q633" s="36">
        <v>8</v>
      </c>
      <c r="R633" s="7"/>
      <c r="S633" s="110"/>
      <c r="T633" s="8"/>
      <c r="U633" s="219"/>
      <c r="V633" s="209"/>
      <c r="W633" s="9" t="s">
        <v>8</v>
      </c>
      <c r="X633" s="7" t="s">
        <v>2</v>
      </c>
      <c r="Y633" s="240"/>
      <c r="Z633" s="13"/>
    </row>
    <row r="634" spans="1:26" ht="15" customHeight="1" thickBot="1" x14ac:dyDescent="0.3">
      <c r="A634" s="190"/>
      <c r="B634" s="199"/>
      <c r="C634" s="199"/>
      <c r="D634" s="199"/>
      <c r="E634" s="199"/>
      <c r="F634" s="196"/>
      <c r="G634" s="199"/>
      <c r="H634" s="199"/>
      <c r="I634" s="199"/>
      <c r="J634" s="223"/>
      <c r="K634" s="214"/>
      <c r="L634" s="47" t="s">
        <v>9</v>
      </c>
      <c r="M634" s="48" t="s">
        <v>2</v>
      </c>
      <c r="N634" s="213"/>
      <c r="O634" s="193"/>
      <c r="P634" s="193"/>
      <c r="Q634" s="49">
        <v>9</v>
      </c>
      <c r="R634" s="48"/>
      <c r="S634" s="111"/>
      <c r="T634" s="50"/>
      <c r="U634" s="223"/>
      <c r="V634" s="214"/>
      <c r="W634" s="47" t="s">
        <v>9</v>
      </c>
      <c r="X634" s="48" t="s">
        <v>2</v>
      </c>
      <c r="Y634" s="241"/>
      <c r="Z634" s="13"/>
    </row>
    <row r="635" spans="1:26" ht="14.25" customHeight="1" x14ac:dyDescent="0.25">
      <c r="A635" s="188">
        <f t="shared" ref="A635" si="62">A626+1</f>
        <v>71</v>
      </c>
      <c r="B635" s="197"/>
      <c r="C635" s="197"/>
      <c r="D635" s="197"/>
      <c r="E635" s="197"/>
      <c r="F635" s="194"/>
      <c r="G635" s="197"/>
      <c r="H635" s="197"/>
      <c r="I635" s="197"/>
      <c r="J635" s="218" t="s">
        <v>10</v>
      </c>
      <c r="K635" s="221" t="s">
        <v>164</v>
      </c>
      <c r="L635" s="222"/>
      <c r="M635" s="43" t="s">
        <v>0</v>
      </c>
      <c r="N635" s="211" t="str">
        <f>IF(J635="Threat",IFERROR(VLOOKUP(M635&amp;MAX(VLOOKUP(M636,Definition!$C$28:$E$33,3,FALSE),VLOOKUP(M637,Definition!$D$28:$E$33,2,FALSE),VLOOKUP(M638,ADMIN!$G$2:$H$7,2,FALSE),VLOOKUP(M639,ADMIN!$G$2:$H$7,2,FALSE),VLOOKUP(M640,ADMIN!$G$2:$H$7,2,FALSE),VLOOKUP(M641,ADMIN!$G$2:$H$7,2,FALSE),VLOOKUP(M642,ADMIN!$G$2:$H$7,2,FALSE),VLOOKUP(M643,ADMIN!$G$2:$H$7,2,FALSE)),ADMIN!$A$1:$B$35,2,FALSE),"NIL"),IF(J635="Opportunity",IFERROR(VLOOKUP(M635&amp;MAX(VLOOKUP(M636,Definition!$C$28:$D$33,5,FALSE),VLOOKUP(M637,Definition!$D$28:$D$33,4,FALSE),VLOOKUP(M638,ADMIN!$G$2:$H$7,2,FALSE),VLOOKUP(M639,ADMIN!$G$2:$H$7,2,FALSE),VLOOKUP(M640,ADMIN!$G$2:$H$7,2,FALSE),VLOOKUP(M641,ADMIN!$G$2:$H$7,2,FALSE),VLOOKUP(M642,ADMIN!$G$2:$H$7,2,FALSE),VLOOKUP(M643,ADMIN!$G$2:$H$7,2,FALSE)),ADMIN!$A$1:$C$35,3,FALSE),"NIL"),"Nil"))</f>
        <v>NIL</v>
      </c>
      <c r="O635" s="191"/>
      <c r="P635" s="191"/>
      <c r="Q635" s="44">
        <v>1</v>
      </c>
      <c r="R635" s="45"/>
      <c r="S635" s="109"/>
      <c r="T635" s="46"/>
      <c r="U635" s="218" t="s">
        <v>11</v>
      </c>
      <c r="V635" s="237" t="s">
        <v>164</v>
      </c>
      <c r="W635" s="238"/>
      <c r="X635" s="43" t="s">
        <v>0</v>
      </c>
      <c r="Y635" s="239" t="str">
        <f>IF(U635="Threat",IFERROR(VLOOKUP(X635&amp;MAX(VLOOKUP(X636,Definition!$C$28:$E$33,3,FALSE),VLOOKUP(X637,Definition!$D$28:$E$33,2,FALSE),VLOOKUP(X638,ADMIN!$G$2:$H$7,2,FALSE),VLOOKUP(X639,ADMIN!$G$2:$H$7,2,FALSE),VLOOKUP(X640,ADMIN!$G$2:$H$7,2,FALSE),VLOOKUP(X641,ADMIN!$G$2:$H$7,2,FALSE),VLOOKUP(X642,ADMIN!$G$2:$H$7,2,FALSE),VLOOKUP(X643,ADMIN!$G$2:$H$7,2,FALSE)),$A$1:$B$1,2,FALSE),"NIL"),IF(U635="Opportunity",IFERROR(VLOOKUP(X635&amp;MAX(VLOOKUP(X636,ADMIN!$D$2:$H$7,5,FALSE),VLOOKUP(X637,ADMIN!$E$2:$H$7,4,FALSE),VLOOKUP(X638,ADMIN!$G$2:$H$7,2,FALSE),VLOOKUP(X639,ADMIN!$G$2:$H$7,2,FALSE),VLOOKUP(X640,ADMIN!$G$2:$H$7,2,FALSE),VLOOKUP(X641,ADMIN!$G$2:$H$7,2,FALSE),VLOOKUP(X642,ADMIN!$G$2:$H$7,2,FALSE),VLOOKUP(X643,ADMIN!$G$2:$H$7,2,FALSE)),$A$1:$C$1,3,FALSE),"NIL"),"Nil"))</f>
        <v>NIL</v>
      </c>
      <c r="Z635" s="13"/>
    </row>
    <row r="636" spans="1:26" ht="14.25" customHeight="1" x14ac:dyDescent="0.25">
      <c r="A636" s="189"/>
      <c r="B636" s="198"/>
      <c r="C636" s="198"/>
      <c r="D636" s="198"/>
      <c r="E636" s="198"/>
      <c r="F636" s="195"/>
      <c r="G636" s="198"/>
      <c r="H636" s="198"/>
      <c r="I636" s="198"/>
      <c r="J636" s="219"/>
      <c r="K636" s="209" t="s">
        <v>158</v>
      </c>
      <c r="L636" s="9" t="s">
        <v>1</v>
      </c>
      <c r="M636" s="7" t="s">
        <v>2</v>
      </c>
      <c r="N636" s="212"/>
      <c r="O636" s="192"/>
      <c r="P636" s="192"/>
      <c r="Q636" s="36">
        <v>2</v>
      </c>
      <c r="R636" s="7"/>
      <c r="S636" s="110"/>
      <c r="T636" s="8"/>
      <c r="U636" s="219"/>
      <c r="V636" s="209" t="s">
        <v>158</v>
      </c>
      <c r="W636" s="9" t="s">
        <v>1</v>
      </c>
      <c r="X636" s="7" t="s">
        <v>2</v>
      </c>
      <c r="Y636" s="240"/>
      <c r="Z636" s="13"/>
    </row>
    <row r="637" spans="1:26" ht="14.25" customHeight="1" x14ac:dyDescent="0.25">
      <c r="A637" s="189"/>
      <c r="B637" s="198"/>
      <c r="C637" s="198"/>
      <c r="D637" s="198"/>
      <c r="E637" s="198"/>
      <c r="F637" s="195"/>
      <c r="G637" s="198"/>
      <c r="H637" s="198"/>
      <c r="I637" s="198"/>
      <c r="J637" s="219"/>
      <c r="K637" s="209"/>
      <c r="L637" s="9" t="s">
        <v>3</v>
      </c>
      <c r="M637" s="7" t="s">
        <v>2</v>
      </c>
      <c r="N637" s="212"/>
      <c r="O637" s="192"/>
      <c r="P637" s="192"/>
      <c r="Q637" s="36">
        <v>3</v>
      </c>
      <c r="R637" s="7"/>
      <c r="S637" s="110"/>
      <c r="T637" s="8"/>
      <c r="U637" s="219"/>
      <c r="V637" s="209"/>
      <c r="W637" s="9" t="s">
        <v>3</v>
      </c>
      <c r="X637" s="7" t="s">
        <v>2</v>
      </c>
      <c r="Y637" s="240"/>
      <c r="Z637" s="13"/>
    </row>
    <row r="638" spans="1:26" ht="14.25" customHeight="1" x14ac:dyDescent="0.25">
      <c r="A638" s="189"/>
      <c r="B638" s="198"/>
      <c r="C638" s="198"/>
      <c r="D638" s="198"/>
      <c r="E638" s="198"/>
      <c r="F638" s="195"/>
      <c r="G638" s="198"/>
      <c r="H638" s="198"/>
      <c r="I638" s="198"/>
      <c r="J638" s="219"/>
      <c r="K638" s="209"/>
      <c r="L638" s="9" t="s">
        <v>4</v>
      </c>
      <c r="M638" s="7" t="s">
        <v>2</v>
      </c>
      <c r="N638" s="212"/>
      <c r="O638" s="192"/>
      <c r="P638" s="192"/>
      <c r="Q638" s="36">
        <v>4</v>
      </c>
      <c r="R638" s="7"/>
      <c r="S638" s="110"/>
      <c r="T638" s="8"/>
      <c r="U638" s="219"/>
      <c r="V638" s="209"/>
      <c r="W638" s="9" t="s">
        <v>4</v>
      </c>
      <c r="X638" s="7" t="s">
        <v>2</v>
      </c>
      <c r="Y638" s="240"/>
      <c r="Z638" s="13"/>
    </row>
    <row r="639" spans="1:26" ht="14.25" customHeight="1" x14ac:dyDescent="0.25">
      <c r="A639" s="189"/>
      <c r="B639" s="198"/>
      <c r="C639" s="198"/>
      <c r="D639" s="198"/>
      <c r="E639" s="198"/>
      <c r="F639" s="195"/>
      <c r="G639" s="198"/>
      <c r="H639" s="198"/>
      <c r="I639" s="198"/>
      <c r="J639" s="219"/>
      <c r="K639" s="209"/>
      <c r="L639" s="9" t="s">
        <v>5</v>
      </c>
      <c r="M639" s="7" t="s">
        <v>2</v>
      </c>
      <c r="N639" s="212"/>
      <c r="O639" s="192"/>
      <c r="P639" s="192"/>
      <c r="Q639" s="36">
        <v>5</v>
      </c>
      <c r="R639" s="7"/>
      <c r="S639" s="110"/>
      <c r="T639" s="8"/>
      <c r="U639" s="219"/>
      <c r="V639" s="209"/>
      <c r="W639" s="9" t="s">
        <v>5</v>
      </c>
      <c r="X639" s="7" t="s">
        <v>2</v>
      </c>
      <c r="Y639" s="240"/>
      <c r="Z639" s="13"/>
    </row>
    <row r="640" spans="1:26" ht="14.25" customHeight="1" x14ac:dyDescent="0.25">
      <c r="A640" s="189"/>
      <c r="B640" s="198"/>
      <c r="C640" s="198"/>
      <c r="D640" s="198"/>
      <c r="E640" s="198"/>
      <c r="F640" s="195"/>
      <c r="G640" s="198"/>
      <c r="H640" s="198"/>
      <c r="I640" s="198"/>
      <c r="J640" s="219"/>
      <c r="K640" s="209"/>
      <c r="L640" s="9" t="s">
        <v>6</v>
      </c>
      <c r="M640" s="7" t="s">
        <v>2</v>
      </c>
      <c r="N640" s="212"/>
      <c r="O640" s="192"/>
      <c r="P640" s="192"/>
      <c r="Q640" s="36">
        <v>6</v>
      </c>
      <c r="R640" s="7"/>
      <c r="S640" s="110"/>
      <c r="T640" s="8"/>
      <c r="U640" s="219"/>
      <c r="V640" s="209"/>
      <c r="W640" s="9" t="s">
        <v>6</v>
      </c>
      <c r="X640" s="7" t="s">
        <v>2</v>
      </c>
      <c r="Y640" s="240"/>
      <c r="Z640" s="13"/>
    </row>
    <row r="641" spans="1:26" ht="14.25" customHeight="1" x14ac:dyDescent="0.25">
      <c r="A641" s="189"/>
      <c r="B641" s="198"/>
      <c r="C641" s="198"/>
      <c r="D641" s="198"/>
      <c r="E641" s="198"/>
      <c r="F641" s="195"/>
      <c r="G641" s="198"/>
      <c r="H641" s="198"/>
      <c r="I641" s="198"/>
      <c r="J641" s="219"/>
      <c r="K641" s="209"/>
      <c r="L641" s="9" t="s">
        <v>7</v>
      </c>
      <c r="M641" s="7" t="s">
        <v>2</v>
      </c>
      <c r="N641" s="212"/>
      <c r="O641" s="192"/>
      <c r="P641" s="192"/>
      <c r="Q641" s="36">
        <v>7</v>
      </c>
      <c r="R641" s="7"/>
      <c r="S641" s="110"/>
      <c r="T641" s="8"/>
      <c r="U641" s="219"/>
      <c r="V641" s="209"/>
      <c r="W641" s="9" t="s">
        <v>7</v>
      </c>
      <c r="X641" s="7" t="s">
        <v>2</v>
      </c>
      <c r="Y641" s="240"/>
      <c r="Z641" s="13"/>
    </row>
    <row r="642" spans="1:26" ht="14.25" customHeight="1" x14ac:dyDescent="0.25">
      <c r="A642" s="189"/>
      <c r="B642" s="198"/>
      <c r="C642" s="198"/>
      <c r="D642" s="198"/>
      <c r="E642" s="198"/>
      <c r="F642" s="195"/>
      <c r="G642" s="198"/>
      <c r="H642" s="198"/>
      <c r="I642" s="198"/>
      <c r="J642" s="219"/>
      <c r="K642" s="209"/>
      <c r="L642" s="9" t="s">
        <v>8</v>
      </c>
      <c r="M642" s="7" t="s">
        <v>2</v>
      </c>
      <c r="N642" s="212"/>
      <c r="O642" s="192"/>
      <c r="P642" s="192"/>
      <c r="Q642" s="36">
        <v>8</v>
      </c>
      <c r="R642" s="7"/>
      <c r="S642" s="110"/>
      <c r="T642" s="8"/>
      <c r="U642" s="219"/>
      <c r="V642" s="209"/>
      <c r="W642" s="9" t="s">
        <v>8</v>
      </c>
      <c r="X642" s="7" t="s">
        <v>2</v>
      </c>
      <c r="Y642" s="240"/>
      <c r="Z642" s="13"/>
    </row>
    <row r="643" spans="1:26" ht="15" customHeight="1" thickBot="1" x14ac:dyDescent="0.3">
      <c r="A643" s="190"/>
      <c r="B643" s="199"/>
      <c r="C643" s="199"/>
      <c r="D643" s="199"/>
      <c r="E643" s="199"/>
      <c r="F643" s="196"/>
      <c r="G643" s="199"/>
      <c r="H643" s="199"/>
      <c r="I643" s="199"/>
      <c r="J643" s="223"/>
      <c r="K643" s="214"/>
      <c r="L643" s="47" t="s">
        <v>9</v>
      </c>
      <c r="M643" s="48" t="s">
        <v>2</v>
      </c>
      <c r="N643" s="213"/>
      <c r="O643" s="193"/>
      <c r="P643" s="193"/>
      <c r="Q643" s="49">
        <v>9</v>
      </c>
      <c r="R643" s="48"/>
      <c r="S643" s="111"/>
      <c r="T643" s="50"/>
      <c r="U643" s="223"/>
      <c r="V643" s="214"/>
      <c r="W643" s="47" t="s">
        <v>9</v>
      </c>
      <c r="X643" s="48" t="s">
        <v>2</v>
      </c>
      <c r="Y643" s="241"/>
      <c r="Z643" s="13"/>
    </row>
    <row r="644" spans="1:26" ht="14.25" customHeight="1" x14ac:dyDescent="0.25">
      <c r="A644" s="188">
        <f t="shared" ref="A644" si="63">A635+1</f>
        <v>72</v>
      </c>
      <c r="B644" s="197"/>
      <c r="C644" s="197"/>
      <c r="D644" s="197"/>
      <c r="E644" s="197"/>
      <c r="F644" s="194"/>
      <c r="G644" s="197"/>
      <c r="H644" s="197"/>
      <c r="I644" s="197"/>
      <c r="J644" s="218" t="s">
        <v>10</v>
      </c>
      <c r="K644" s="221" t="s">
        <v>164</v>
      </c>
      <c r="L644" s="222"/>
      <c r="M644" s="43" t="s">
        <v>0</v>
      </c>
      <c r="N644" s="211" t="str">
        <f>IF(J644="Threat",IFERROR(VLOOKUP(M644&amp;MAX(VLOOKUP(M645,Definition!$C$28:$E$33,3,FALSE),VLOOKUP(M646,Definition!$D$28:$E$33,2,FALSE),VLOOKUP(M647,ADMIN!$G$2:$H$7,2,FALSE),VLOOKUP(M648,ADMIN!$G$2:$H$7,2,FALSE),VLOOKUP(M649,ADMIN!$G$2:$H$7,2,FALSE),VLOOKUP(M650,ADMIN!$G$2:$H$7,2,FALSE),VLOOKUP(M651,ADMIN!$G$2:$H$7,2,FALSE),VLOOKUP(M652,ADMIN!$G$2:$H$7,2,FALSE)),ADMIN!$A$1:$B$35,2,FALSE),"NIL"),IF(J644="Opportunity",IFERROR(VLOOKUP(M644&amp;MAX(VLOOKUP(M645,Definition!$C$28:$D$33,5,FALSE),VLOOKUP(M646,Definition!$D$28:$D$33,4,FALSE),VLOOKUP(M647,ADMIN!$G$2:$H$7,2,FALSE),VLOOKUP(M648,ADMIN!$G$2:$H$7,2,FALSE),VLOOKUP(M649,ADMIN!$G$2:$H$7,2,FALSE),VLOOKUP(M650,ADMIN!$G$2:$H$7,2,FALSE),VLOOKUP(M651,ADMIN!$G$2:$H$7,2,FALSE),VLOOKUP(M652,ADMIN!$G$2:$H$7,2,FALSE)),ADMIN!$A$1:$C$35,3,FALSE),"NIL"),"Nil"))</f>
        <v>NIL</v>
      </c>
      <c r="O644" s="191"/>
      <c r="P644" s="191"/>
      <c r="Q644" s="44">
        <v>1</v>
      </c>
      <c r="R644" s="45"/>
      <c r="S644" s="109"/>
      <c r="T644" s="46"/>
      <c r="U644" s="218" t="s">
        <v>11</v>
      </c>
      <c r="V644" s="237" t="s">
        <v>164</v>
      </c>
      <c r="W644" s="238"/>
      <c r="X644" s="43" t="s">
        <v>0</v>
      </c>
      <c r="Y644" s="239" t="str">
        <f>IF(U644="Threat",IFERROR(VLOOKUP(X644&amp;MAX(VLOOKUP(X645,Definition!$C$28:$E$33,3,FALSE),VLOOKUP(X646,Definition!$D$28:$E$33,2,FALSE),VLOOKUP(X647,ADMIN!$G$2:$H$7,2,FALSE),VLOOKUP(X648,ADMIN!$G$2:$H$7,2,FALSE),VLOOKUP(X649,ADMIN!$G$2:$H$7,2,FALSE),VLOOKUP(X650,ADMIN!$G$2:$H$7,2,FALSE),VLOOKUP(X651,ADMIN!$G$2:$H$7,2,FALSE),VLOOKUP(X652,ADMIN!$G$2:$H$7,2,FALSE)),$A$1:$B$1,2,FALSE),"NIL"),IF(U644="Opportunity",IFERROR(VLOOKUP(X644&amp;MAX(VLOOKUP(X645,ADMIN!$D$2:$H$7,5,FALSE),VLOOKUP(X646,ADMIN!$E$2:$H$7,4,FALSE),VLOOKUP(X647,ADMIN!$G$2:$H$7,2,FALSE),VLOOKUP(X648,ADMIN!$G$2:$H$7,2,FALSE),VLOOKUP(X649,ADMIN!$G$2:$H$7,2,FALSE),VLOOKUP(X650,ADMIN!$G$2:$H$7,2,FALSE),VLOOKUP(X651,ADMIN!$G$2:$H$7,2,FALSE),VLOOKUP(X652,ADMIN!$G$2:$H$7,2,FALSE)),$A$1:$C$1,3,FALSE),"NIL"),"Nil"))</f>
        <v>NIL</v>
      </c>
      <c r="Z644" s="13"/>
    </row>
    <row r="645" spans="1:26" ht="14.25" customHeight="1" x14ac:dyDescent="0.25">
      <c r="A645" s="189"/>
      <c r="B645" s="198"/>
      <c r="C645" s="198"/>
      <c r="D645" s="198"/>
      <c r="E645" s="198"/>
      <c r="F645" s="195"/>
      <c r="G645" s="198"/>
      <c r="H645" s="198"/>
      <c r="I645" s="198"/>
      <c r="J645" s="219"/>
      <c r="K645" s="209" t="s">
        <v>158</v>
      </c>
      <c r="L645" s="9" t="s">
        <v>1</v>
      </c>
      <c r="M645" s="7" t="s">
        <v>2</v>
      </c>
      <c r="N645" s="212"/>
      <c r="O645" s="192"/>
      <c r="P645" s="192"/>
      <c r="Q645" s="36">
        <v>2</v>
      </c>
      <c r="R645" s="7"/>
      <c r="S645" s="110"/>
      <c r="T645" s="8"/>
      <c r="U645" s="219"/>
      <c r="V645" s="209" t="s">
        <v>158</v>
      </c>
      <c r="W645" s="9" t="s">
        <v>1</v>
      </c>
      <c r="X645" s="7" t="s">
        <v>2</v>
      </c>
      <c r="Y645" s="240"/>
      <c r="Z645" s="13"/>
    </row>
    <row r="646" spans="1:26" ht="14.25" customHeight="1" x14ac:dyDescent="0.25">
      <c r="A646" s="189"/>
      <c r="B646" s="198"/>
      <c r="C646" s="198"/>
      <c r="D646" s="198"/>
      <c r="E646" s="198"/>
      <c r="F646" s="195"/>
      <c r="G646" s="198"/>
      <c r="H646" s="198"/>
      <c r="I646" s="198"/>
      <c r="J646" s="219"/>
      <c r="K646" s="209"/>
      <c r="L646" s="9" t="s">
        <v>3</v>
      </c>
      <c r="M646" s="7" t="s">
        <v>2</v>
      </c>
      <c r="N646" s="212"/>
      <c r="O646" s="192"/>
      <c r="P646" s="192"/>
      <c r="Q646" s="36">
        <v>3</v>
      </c>
      <c r="R646" s="7"/>
      <c r="S646" s="110"/>
      <c r="T646" s="8"/>
      <c r="U646" s="219"/>
      <c r="V646" s="209"/>
      <c r="W646" s="9" t="s">
        <v>3</v>
      </c>
      <c r="X646" s="7" t="s">
        <v>2</v>
      </c>
      <c r="Y646" s="240"/>
      <c r="Z646" s="13"/>
    </row>
    <row r="647" spans="1:26" ht="14.25" customHeight="1" x14ac:dyDescent="0.25">
      <c r="A647" s="189"/>
      <c r="B647" s="198"/>
      <c r="C647" s="198"/>
      <c r="D647" s="198"/>
      <c r="E647" s="198"/>
      <c r="F647" s="195"/>
      <c r="G647" s="198"/>
      <c r="H647" s="198"/>
      <c r="I647" s="198"/>
      <c r="J647" s="219"/>
      <c r="K647" s="209"/>
      <c r="L647" s="9" t="s">
        <v>4</v>
      </c>
      <c r="M647" s="7" t="s">
        <v>2</v>
      </c>
      <c r="N647" s="212"/>
      <c r="O647" s="192"/>
      <c r="P647" s="192"/>
      <c r="Q647" s="36">
        <v>4</v>
      </c>
      <c r="R647" s="7"/>
      <c r="S647" s="110"/>
      <c r="T647" s="8"/>
      <c r="U647" s="219"/>
      <c r="V647" s="209"/>
      <c r="W647" s="9" t="s">
        <v>4</v>
      </c>
      <c r="X647" s="7" t="s">
        <v>2</v>
      </c>
      <c r="Y647" s="240"/>
      <c r="Z647" s="13"/>
    </row>
    <row r="648" spans="1:26" ht="14.25" customHeight="1" x14ac:dyDescent="0.25">
      <c r="A648" s="189"/>
      <c r="B648" s="198"/>
      <c r="C648" s="198"/>
      <c r="D648" s="198"/>
      <c r="E648" s="198"/>
      <c r="F648" s="195"/>
      <c r="G648" s="198"/>
      <c r="H648" s="198"/>
      <c r="I648" s="198"/>
      <c r="J648" s="219"/>
      <c r="K648" s="209"/>
      <c r="L648" s="9" t="s">
        <v>5</v>
      </c>
      <c r="M648" s="7" t="s">
        <v>2</v>
      </c>
      <c r="N648" s="212"/>
      <c r="O648" s="192"/>
      <c r="P648" s="192"/>
      <c r="Q648" s="36">
        <v>5</v>
      </c>
      <c r="R648" s="7"/>
      <c r="S648" s="110"/>
      <c r="T648" s="8"/>
      <c r="U648" s="219"/>
      <c r="V648" s="209"/>
      <c r="W648" s="9" t="s">
        <v>5</v>
      </c>
      <c r="X648" s="7" t="s">
        <v>2</v>
      </c>
      <c r="Y648" s="240"/>
      <c r="Z648" s="13"/>
    </row>
    <row r="649" spans="1:26" ht="14.25" customHeight="1" x14ac:dyDescent="0.25">
      <c r="A649" s="189"/>
      <c r="B649" s="198"/>
      <c r="C649" s="198"/>
      <c r="D649" s="198"/>
      <c r="E649" s="198"/>
      <c r="F649" s="195"/>
      <c r="G649" s="198"/>
      <c r="H649" s="198"/>
      <c r="I649" s="198"/>
      <c r="J649" s="219"/>
      <c r="K649" s="209"/>
      <c r="L649" s="9" t="s">
        <v>6</v>
      </c>
      <c r="M649" s="7" t="s">
        <v>2</v>
      </c>
      <c r="N649" s="212"/>
      <c r="O649" s="192"/>
      <c r="P649" s="192"/>
      <c r="Q649" s="36">
        <v>6</v>
      </c>
      <c r="R649" s="7"/>
      <c r="S649" s="110"/>
      <c r="T649" s="8"/>
      <c r="U649" s="219"/>
      <c r="V649" s="209"/>
      <c r="W649" s="9" t="s">
        <v>6</v>
      </c>
      <c r="X649" s="7" t="s">
        <v>2</v>
      </c>
      <c r="Y649" s="240"/>
      <c r="Z649" s="13"/>
    </row>
    <row r="650" spans="1:26" ht="14.25" customHeight="1" x14ac:dyDescent="0.25">
      <c r="A650" s="189"/>
      <c r="B650" s="198"/>
      <c r="C650" s="198"/>
      <c r="D650" s="198"/>
      <c r="E650" s="198"/>
      <c r="F650" s="195"/>
      <c r="G650" s="198"/>
      <c r="H650" s="198"/>
      <c r="I650" s="198"/>
      <c r="J650" s="219"/>
      <c r="K650" s="209"/>
      <c r="L650" s="9" t="s">
        <v>7</v>
      </c>
      <c r="M650" s="7" t="s">
        <v>2</v>
      </c>
      <c r="N650" s="212"/>
      <c r="O650" s="192"/>
      <c r="P650" s="192"/>
      <c r="Q650" s="36">
        <v>7</v>
      </c>
      <c r="R650" s="7"/>
      <c r="S650" s="110"/>
      <c r="T650" s="8"/>
      <c r="U650" s="219"/>
      <c r="V650" s="209"/>
      <c r="W650" s="9" t="s">
        <v>7</v>
      </c>
      <c r="X650" s="7" t="s">
        <v>2</v>
      </c>
      <c r="Y650" s="240"/>
      <c r="Z650" s="13"/>
    </row>
    <row r="651" spans="1:26" ht="14.25" customHeight="1" x14ac:dyDescent="0.25">
      <c r="A651" s="189"/>
      <c r="B651" s="198"/>
      <c r="C651" s="198"/>
      <c r="D651" s="198"/>
      <c r="E651" s="198"/>
      <c r="F651" s="195"/>
      <c r="G651" s="198"/>
      <c r="H651" s="198"/>
      <c r="I651" s="198"/>
      <c r="J651" s="219"/>
      <c r="K651" s="209"/>
      <c r="L651" s="9" t="s">
        <v>8</v>
      </c>
      <c r="M651" s="7" t="s">
        <v>2</v>
      </c>
      <c r="N651" s="212"/>
      <c r="O651" s="192"/>
      <c r="P651" s="192"/>
      <c r="Q651" s="36">
        <v>8</v>
      </c>
      <c r="R651" s="7"/>
      <c r="S651" s="110"/>
      <c r="T651" s="8"/>
      <c r="U651" s="219"/>
      <c r="V651" s="209"/>
      <c r="W651" s="9" t="s">
        <v>8</v>
      </c>
      <c r="X651" s="7" t="s">
        <v>2</v>
      </c>
      <c r="Y651" s="240"/>
      <c r="Z651" s="13"/>
    </row>
    <row r="652" spans="1:26" ht="15" customHeight="1" thickBot="1" x14ac:dyDescent="0.3">
      <c r="A652" s="190"/>
      <c r="B652" s="199"/>
      <c r="C652" s="199"/>
      <c r="D652" s="199"/>
      <c r="E652" s="199"/>
      <c r="F652" s="196"/>
      <c r="G652" s="199"/>
      <c r="H652" s="199"/>
      <c r="I652" s="199"/>
      <c r="J652" s="223"/>
      <c r="K652" s="214"/>
      <c r="L652" s="47" t="s">
        <v>9</v>
      </c>
      <c r="M652" s="48" t="s">
        <v>2</v>
      </c>
      <c r="N652" s="213"/>
      <c r="O652" s="193"/>
      <c r="P652" s="193"/>
      <c r="Q652" s="49">
        <v>9</v>
      </c>
      <c r="R652" s="48"/>
      <c r="S652" s="111"/>
      <c r="T652" s="50"/>
      <c r="U652" s="223"/>
      <c r="V652" s="214"/>
      <c r="W652" s="47" t="s">
        <v>9</v>
      </c>
      <c r="X652" s="48" t="s">
        <v>2</v>
      </c>
      <c r="Y652" s="241"/>
      <c r="Z652" s="13"/>
    </row>
    <row r="653" spans="1:26" ht="14.25" customHeight="1" x14ac:dyDescent="0.25">
      <c r="A653" s="188">
        <f t="shared" ref="A653" si="64">A644+1</f>
        <v>73</v>
      </c>
      <c r="B653" s="197"/>
      <c r="C653" s="197"/>
      <c r="D653" s="197"/>
      <c r="E653" s="197"/>
      <c r="F653" s="194"/>
      <c r="G653" s="197"/>
      <c r="H653" s="197"/>
      <c r="I653" s="197"/>
      <c r="J653" s="218" t="s">
        <v>10</v>
      </c>
      <c r="K653" s="221" t="s">
        <v>164</v>
      </c>
      <c r="L653" s="222"/>
      <c r="M653" s="43" t="s">
        <v>0</v>
      </c>
      <c r="N653" s="211" t="str">
        <f>IF(J653="Threat",IFERROR(VLOOKUP(M653&amp;MAX(VLOOKUP(M654,Definition!$C$28:$E$33,3,FALSE),VLOOKUP(M655,Definition!$D$28:$E$33,2,FALSE),VLOOKUP(M656,ADMIN!$G$2:$H$7,2,FALSE),VLOOKUP(M657,ADMIN!$G$2:$H$7,2,FALSE),VLOOKUP(M658,ADMIN!$G$2:$H$7,2,FALSE),VLOOKUP(M659,ADMIN!$G$2:$H$7,2,FALSE),VLOOKUP(M660,ADMIN!$G$2:$H$7,2,FALSE),VLOOKUP(M661,ADMIN!$G$2:$H$7,2,FALSE)),ADMIN!$A$1:$B$35,2,FALSE),"NIL"),IF(J653="Opportunity",IFERROR(VLOOKUP(M653&amp;MAX(VLOOKUP(M654,Definition!$C$28:$D$33,5,FALSE),VLOOKUP(M655,Definition!$D$28:$D$33,4,FALSE),VLOOKUP(M656,ADMIN!$G$2:$H$7,2,FALSE),VLOOKUP(M657,ADMIN!$G$2:$H$7,2,FALSE),VLOOKUP(M658,ADMIN!$G$2:$H$7,2,FALSE),VLOOKUP(M659,ADMIN!$G$2:$H$7,2,FALSE),VLOOKUP(M660,ADMIN!$G$2:$H$7,2,FALSE),VLOOKUP(M661,ADMIN!$G$2:$H$7,2,FALSE)),ADMIN!$A$1:$C$35,3,FALSE),"NIL"),"Nil"))</f>
        <v>NIL</v>
      </c>
      <c r="O653" s="191"/>
      <c r="P653" s="191"/>
      <c r="Q653" s="44">
        <v>1</v>
      </c>
      <c r="R653" s="45"/>
      <c r="S653" s="109"/>
      <c r="T653" s="46"/>
      <c r="U653" s="218" t="s">
        <v>11</v>
      </c>
      <c r="V653" s="237" t="s">
        <v>164</v>
      </c>
      <c r="W653" s="238"/>
      <c r="X653" s="43" t="s">
        <v>0</v>
      </c>
      <c r="Y653" s="239" t="str">
        <f>IF(U653="Threat",IFERROR(VLOOKUP(X653&amp;MAX(VLOOKUP(X654,Definition!$C$28:$E$33,3,FALSE),VLOOKUP(X655,Definition!$D$28:$E$33,2,FALSE),VLOOKUP(X656,ADMIN!$G$2:$H$7,2,FALSE),VLOOKUP(X657,ADMIN!$G$2:$H$7,2,FALSE),VLOOKUP(X658,ADMIN!$G$2:$H$7,2,FALSE),VLOOKUP(X659,ADMIN!$G$2:$H$7,2,FALSE),VLOOKUP(X660,ADMIN!$G$2:$H$7,2,FALSE),VLOOKUP(X661,ADMIN!$G$2:$H$7,2,FALSE)),$A$1:$B$1,2,FALSE),"NIL"),IF(U653="Opportunity",IFERROR(VLOOKUP(X653&amp;MAX(VLOOKUP(X654,ADMIN!$D$2:$H$7,5,FALSE),VLOOKUP(X655,ADMIN!$E$2:$H$7,4,FALSE),VLOOKUP(X656,ADMIN!$G$2:$H$7,2,FALSE),VLOOKUP(X657,ADMIN!$G$2:$H$7,2,FALSE),VLOOKUP(X658,ADMIN!$G$2:$H$7,2,FALSE),VLOOKUP(X659,ADMIN!$G$2:$H$7,2,FALSE),VLOOKUP(X660,ADMIN!$G$2:$H$7,2,FALSE),VLOOKUP(X661,ADMIN!$G$2:$H$7,2,FALSE)),$A$1:$C$1,3,FALSE),"NIL"),"Nil"))</f>
        <v>NIL</v>
      </c>
      <c r="Z653" s="13"/>
    </row>
    <row r="654" spans="1:26" ht="14.25" customHeight="1" x14ac:dyDescent="0.25">
      <c r="A654" s="189"/>
      <c r="B654" s="198"/>
      <c r="C654" s="198"/>
      <c r="D654" s="198"/>
      <c r="E654" s="198"/>
      <c r="F654" s="195"/>
      <c r="G654" s="198"/>
      <c r="H654" s="198"/>
      <c r="I654" s="198"/>
      <c r="J654" s="219"/>
      <c r="K654" s="209" t="s">
        <v>158</v>
      </c>
      <c r="L654" s="9" t="s">
        <v>1</v>
      </c>
      <c r="M654" s="7" t="s">
        <v>2</v>
      </c>
      <c r="N654" s="212"/>
      <c r="O654" s="192"/>
      <c r="P654" s="192"/>
      <c r="Q654" s="36">
        <v>2</v>
      </c>
      <c r="R654" s="7"/>
      <c r="S654" s="110"/>
      <c r="T654" s="8"/>
      <c r="U654" s="219"/>
      <c r="V654" s="209" t="s">
        <v>158</v>
      </c>
      <c r="W654" s="9" t="s">
        <v>1</v>
      </c>
      <c r="X654" s="7" t="s">
        <v>2</v>
      </c>
      <c r="Y654" s="240"/>
      <c r="Z654" s="13"/>
    </row>
    <row r="655" spans="1:26" ht="14.25" customHeight="1" x14ac:dyDescent="0.25">
      <c r="A655" s="189"/>
      <c r="B655" s="198"/>
      <c r="C655" s="198"/>
      <c r="D655" s="198"/>
      <c r="E655" s="198"/>
      <c r="F655" s="195"/>
      <c r="G655" s="198"/>
      <c r="H655" s="198"/>
      <c r="I655" s="198"/>
      <c r="J655" s="219"/>
      <c r="K655" s="209"/>
      <c r="L655" s="9" t="s">
        <v>3</v>
      </c>
      <c r="M655" s="7" t="s">
        <v>2</v>
      </c>
      <c r="N655" s="212"/>
      <c r="O655" s="192"/>
      <c r="P655" s="192"/>
      <c r="Q655" s="36">
        <v>3</v>
      </c>
      <c r="R655" s="7"/>
      <c r="S655" s="110"/>
      <c r="T655" s="8"/>
      <c r="U655" s="219"/>
      <c r="V655" s="209"/>
      <c r="W655" s="9" t="s">
        <v>3</v>
      </c>
      <c r="X655" s="7" t="s">
        <v>2</v>
      </c>
      <c r="Y655" s="240"/>
      <c r="Z655" s="13"/>
    </row>
    <row r="656" spans="1:26" ht="14.25" customHeight="1" x14ac:dyDescent="0.25">
      <c r="A656" s="189"/>
      <c r="B656" s="198"/>
      <c r="C656" s="198"/>
      <c r="D656" s="198"/>
      <c r="E656" s="198"/>
      <c r="F656" s="195"/>
      <c r="G656" s="198"/>
      <c r="H656" s="198"/>
      <c r="I656" s="198"/>
      <c r="J656" s="219"/>
      <c r="K656" s="209"/>
      <c r="L656" s="9" t="s">
        <v>4</v>
      </c>
      <c r="M656" s="7" t="s">
        <v>2</v>
      </c>
      <c r="N656" s="212"/>
      <c r="O656" s="192"/>
      <c r="P656" s="192"/>
      <c r="Q656" s="36">
        <v>4</v>
      </c>
      <c r="R656" s="7"/>
      <c r="S656" s="110"/>
      <c r="T656" s="8"/>
      <c r="U656" s="219"/>
      <c r="V656" s="209"/>
      <c r="W656" s="9" t="s">
        <v>4</v>
      </c>
      <c r="X656" s="7" t="s">
        <v>2</v>
      </c>
      <c r="Y656" s="240"/>
      <c r="Z656" s="13"/>
    </row>
    <row r="657" spans="1:26" ht="14.25" customHeight="1" x14ac:dyDescent="0.25">
      <c r="A657" s="189"/>
      <c r="B657" s="198"/>
      <c r="C657" s="198"/>
      <c r="D657" s="198"/>
      <c r="E657" s="198"/>
      <c r="F657" s="195"/>
      <c r="G657" s="198"/>
      <c r="H657" s="198"/>
      <c r="I657" s="198"/>
      <c r="J657" s="219"/>
      <c r="K657" s="209"/>
      <c r="L657" s="9" t="s">
        <v>5</v>
      </c>
      <c r="M657" s="7" t="s">
        <v>2</v>
      </c>
      <c r="N657" s="212"/>
      <c r="O657" s="192"/>
      <c r="P657" s="192"/>
      <c r="Q657" s="36">
        <v>5</v>
      </c>
      <c r="R657" s="7"/>
      <c r="S657" s="110"/>
      <c r="T657" s="8"/>
      <c r="U657" s="219"/>
      <c r="V657" s="209"/>
      <c r="W657" s="9" t="s">
        <v>5</v>
      </c>
      <c r="X657" s="7" t="s">
        <v>2</v>
      </c>
      <c r="Y657" s="240"/>
      <c r="Z657" s="13"/>
    </row>
    <row r="658" spans="1:26" ht="14.25" customHeight="1" x14ac:dyDescent="0.25">
      <c r="A658" s="189"/>
      <c r="B658" s="198"/>
      <c r="C658" s="198"/>
      <c r="D658" s="198"/>
      <c r="E658" s="198"/>
      <c r="F658" s="195"/>
      <c r="G658" s="198"/>
      <c r="H658" s="198"/>
      <c r="I658" s="198"/>
      <c r="J658" s="219"/>
      <c r="K658" s="209"/>
      <c r="L658" s="9" t="s">
        <v>6</v>
      </c>
      <c r="M658" s="7" t="s">
        <v>2</v>
      </c>
      <c r="N658" s="212"/>
      <c r="O658" s="192"/>
      <c r="P658" s="192"/>
      <c r="Q658" s="36">
        <v>6</v>
      </c>
      <c r="R658" s="7"/>
      <c r="S658" s="110"/>
      <c r="T658" s="8"/>
      <c r="U658" s="219"/>
      <c r="V658" s="209"/>
      <c r="W658" s="9" t="s">
        <v>6</v>
      </c>
      <c r="X658" s="7" t="s">
        <v>2</v>
      </c>
      <c r="Y658" s="240"/>
      <c r="Z658" s="13"/>
    </row>
    <row r="659" spans="1:26" ht="14.25" customHeight="1" x14ac:dyDescent="0.25">
      <c r="A659" s="189"/>
      <c r="B659" s="198"/>
      <c r="C659" s="198"/>
      <c r="D659" s="198"/>
      <c r="E659" s="198"/>
      <c r="F659" s="195"/>
      <c r="G659" s="198"/>
      <c r="H659" s="198"/>
      <c r="I659" s="198"/>
      <c r="J659" s="219"/>
      <c r="K659" s="209"/>
      <c r="L659" s="9" t="s">
        <v>7</v>
      </c>
      <c r="M659" s="7" t="s">
        <v>2</v>
      </c>
      <c r="N659" s="212"/>
      <c r="O659" s="192"/>
      <c r="P659" s="192"/>
      <c r="Q659" s="36">
        <v>7</v>
      </c>
      <c r="R659" s="7"/>
      <c r="S659" s="110"/>
      <c r="T659" s="8"/>
      <c r="U659" s="219"/>
      <c r="V659" s="209"/>
      <c r="W659" s="9" t="s">
        <v>7</v>
      </c>
      <c r="X659" s="7" t="s">
        <v>2</v>
      </c>
      <c r="Y659" s="240"/>
      <c r="Z659" s="13"/>
    </row>
    <row r="660" spans="1:26" ht="14.25" customHeight="1" x14ac:dyDescent="0.25">
      <c r="A660" s="189"/>
      <c r="B660" s="198"/>
      <c r="C660" s="198"/>
      <c r="D660" s="198"/>
      <c r="E660" s="198"/>
      <c r="F660" s="195"/>
      <c r="G660" s="198"/>
      <c r="H660" s="198"/>
      <c r="I660" s="198"/>
      <c r="J660" s="219"/>
      <c r="K660" s="209"/>
      <c r="L660" s="9" t="s">
        <v>8</v>
      </c>
      <c r="M660" s="7" t="s">
        <v>2</v>
      </c>
      <c r="N660" s="212"/>
      <c r="O660" s="192"/>
      <c r="P660" s="192"/>
      <c r="Q660" s="36">
        <v>8</v>
      </c>
      <c r="R660" s="7"/>
      <c r="S660" s="110"/>
      <c r="T660" s="8"/>
      <c r="U660" s="219"/>
      <c r="V660" s="209"/>
      <c r="W660" s="9" t="s">
        <v>8</v>
      </c>
      <c r="X660" s="7" t="s">
        <v>2</v>
      </c>
      <c r="Y660" s="240"/>
      <c r="Z660" s="13"/>
    </row>
    <row r="661" spans="1:26" ht="15" customHeight="1" thickBot="1" x14ac:dyDescent="0.3">
      <c r="A661" s="190"/>
      <c r="B661" s="199"/>
      <c r="C661" s="199"/>
      <c r="D661" s="199"/>
      <c r="E661" s="199"/>
      <c r="F661" s="196"/>
      <c r="G661" s="199"/>
      <c r="H661" s="199"/>
      <c r="I661" s="199"/>
      <c r="J661" s="223"/>
      <c r="K661" s="214"/>
      <c r="L661" s="47" t="s">
        <v>9</v>
      </c>
      <c r="M661" s="48" t="s">
        <v>2</v>
      </c>
      <c r="N661" s="213"/>
      <c r="O661" s="193"/>
      <c r="P661" s="193"/>
      <c r="Q661" s="49">
        <v>9</v>
      </c>
      <c r="R661" s="48"/>
      <c r="S661" s="111"/>
      <c r="T661" s="50"/>
      <c r="U661" s="223"/>
      <c r="V661" s="214"/>
      <c r="W661" s="47" t="s">
        <v>9</v>
      </c>
      <c r="X661" s="48" t="s">
        <v>2</v>
      </c>
      <c r="Y661" s="241"/>
      <c r="Z661" s="13"/>
    </row>
    <row r="662" spans="1:26" ht="14.25" customHeight="1" x14ac:dyDescent="0.25">
      <c r="A662" s="188">
        <f t="shared" ref="A662" si="65">A653+1</f>
        <v>74</v>
      </c>
      <c r="B662" s="197"/>
      <c r="C662" s="197"/>
      <c r="D662" s="197"/>
      <c r="E662" s="197"/>
      <c r="F662" s="194"/>
      <c r="G662" s="197"/>
      <c r="H662" s="197"/>
      <c r="I662" s="197"/>
      <c r="J662" s="218" t="s">
        <v>10</v>
      </c>
      <c r="K662" s="221" t="s">
        <v>164</v>
      </c>
      <c r="L662" s="222"/>
      <c r="M662" s="43" t="s">
        <v>0</v>
      </c>
      <c r="N662" s="211" t="str">
        <f>IF(J662="Threat",IFERROR(VLOOKUP(M662&amp;MAX(VLOOKUP(M663,Definition!$C$28:$E$33,3,FALSE),VLOOKUP(M664,Definition!$D$28:$E$33,2,FALSE),VLOOKUP(M665,ADMIN!$G$2:$H$7,2,FALSE),VLOOKUP(M666,ADMIN!$G$2:$H$7,2,FALSE),VLOOKUP(M667,ADMIN!$G$2:$H$7,2,FALSE),VLOOKUP(M668,ADMIN!$G$2:$H$7,2,FALSE),VLOOKUP(M669,ADMIN!$G$2:$H$7,2,FALSE),VLOOKUP(M670,ADMIN!$G$2:$H$7,2,FALSE)),ADMIN!$A$1:$B$35,2,FALSE),"NIL"),IF(J662="Opportunity",IFERROR(VLOOKUP(M662&amp;MAX(VLOOKUP(M663,Definition!$C$28:$D$33,5,FALSE),VLOOKUP(M664,Definition!$D$28:$D$33,4,FALSE),VLOOKUP(M665,ADMIN!$G$2:$H$7,2,FALSE),VLOOKUP(M666,ADMIN!$G$2:$H$7,2,FALSE),VLOOKUP(M667,ADMIN!$G$2:$H$7,2,FALSE),VLOOKUP(M668,ADMIN!$G$2:$H$7,2,FALSE),VLOOKUP(M669,ADMIN!$G$2:$H$7,2,FALSE),VLOOKUP(M670,ADMIN!$G$2:$H$7,2,FALSE)),ADMIN!$A$1:$C$35,3,FALSE),"NIL"),"Nil"))</f>
        <v>NIL</v>
      </c>
      <c r="O662" s="191"/>
      <c r="P662" s="191"/>
      <c r="Q662" s="44">
        <v>1</v>
      </c>
      <c r="R662" s="45"/>
      <c r="S662" s="109"/>
      <c r="T662" s="46"/>
      <c r="U662" s="218" t="s">
        <v>11</v>
      </c>
      <c r="V662" s="237" t="s">
        <v>164</v>
      </c>
      <c r="W662" s="238"/>
      <c r="X662" s="43" t="s">
        <v>0</v>
      </c>
      <c r="Y662" s="239" t="str">
        <f>IF(U662="Threat",IFERROR(VLOOKUP(X662&amp;MAX(VLOOKUP(X663,Definition!$C$28:$E$33,3,FALSE),VLOOKUP(X664,Definition!$D$28:$E$33,2,FALSE),VLOOKUP(X665,ADMIN!$G$2:$H$7,2,FALSE),VLOOKUP(X666,ADMIN!$G$2:$H$7,2,FALSE),VLOOKUP(X667,ADMIN!$G$2:$H$7,2,FALSE),VLOOKUP(X668,ADMIN!$G$2:$H$7,2,FALSE),VLOOKUP(X669,ADMIN!$G$2:$H$7,2,FALSE),VLOOKUP(X670,ADMIN!$G$2:$H$7,2,FALSE)),$A$1:$B$1,2,FALSE),"NIL"),IF(U662="Opportunity",IFERROR(VLOOKUP(X662&amp;MAX(VLOOKUP(X663,ADMIN!$D$2:$H$7,5,FALSE),VLOOKUP(X664,ADMIN!$E$2:$H$7,4,FALSE),VLOOKUP(X665,ADMIN!$G$2:$H$7,2,FALSE),VLOOKUP(X666,ADMIN!$G$2:$H$7,2,FALSE),VLOOKUP(X667,ADMIN!$G$2:$H$7,2,FALSE),VLOOKUP(X668,ADMIN!$G$2:$H$7,2,FALSE),VLOOKUP(X669,ADMIN!$G$2:$H$7,2,FALSE),VLOOKUP(X670,ADMIN!$G$2:$H$7,2,FALSE)),$A$1:$C$1,3,FALSE),"NIL"),"Nil"))</f>
        <v>NIL</v>
      </c>
      <c r="Z662" s="13"/>
    </row>
    <row r="663" spans="1:26" ht="14.25" customHeight="1" x14ac:dyDescent="0.25">
      <c r="A663" s="189"/>
      <c r="B663" s="198"/>
      <c r="C663" s="198"/>
      <c r="D663" s="198"/>
      <c r="E663" s="198"/>
      <c r="F663" s="195"/>
      <c r="G663" s="198"/>
      <c r="H663" s="198"/>
      <c r="I663" s="198"/>
      <c r="J663" s="219"/>
      <c r="K663" s="209" t="s">
        <v>158</v>
      </c>
      <c r="L663" s="9" t="s">
        <v>1</v>
      </c>
      <c r="M663" s="7" t="s">
        <v>2</v>
      </c>
      <c r="N663" s="212"/>
      <c r="O663" s="192"/>
      <c r="P663" s="192"/>
      <c r="Q663" s="36">
        <v>2</v>
      </c>
      <c r="R663" s="7"/>
      <c r="S663" s="110"/>
      <c r="T663" s="8"/>
      <c r="U663" s="219"/>
      <c r="V663" s="209" t="s">
        <v>158</v>
      </c>
      <c r="W663" s="9" t="s">
        <v>1</v>
      </c>
      <c r="X663" s="7" t="s">
        <v>2</v>
      </c>
      <c r="Y663" s="240"/>
      <c r="Z663" s="13"/>
    </row>
    <row r="664" spans="1:26" ht="14.25" customHeight="1" x14ac:dyDescent="0.25">
      <c r="A664" s="189"/>
      <c r="B664" s="198"/>
      <c r="C664" s="198"/>
      <c r="D664" s="198"/>
      <c r="E664" s="198"/>
      <c r="F664" s="195"/>
      <c r="G664" s="198"/>
      <c r="H664" s="198"/>
      <c r="I664" s="198"/>
      <c r="J664" s="219"/>
      <c r="K664" s="209"/>
      <c r="L664" s="9" t="s">
        <v>3</v>
      </c>
      <c r="M664" s="7" t="s">
        <v>2</v>
      </c>
      <c r="N664" s="212"/>
      <c r="O664" s="192"/>
      <c r="P664" s="192"/>
      <c r="Q664" s="36">
        <v>3</v>
      </c>
      <c r="R664" s="7"/>
      <c r="S664" s="110"/>
      <c r="T664" s="8"/>
      <c r="U664" s="219"/>
      <c r="V664" s="209"/>
      <c r="W664" s="9" t="s">
        <v>3</v>
      </c>
      <c r="X664" s="7" t="s">
        <v>2</v>
      </c>
      <c r="Y664" s="240"/>
      <c r="Z664" s="13"/>
    </row>
    <row r="665" spans="1:26" ht="14.25" customHeight="1" x14ac:dyDescent="0.25">
      <c r="A665" s="189"/>
      <c r="B665" s="198"/>
      <c r="C665" s="198"/>
      <c r="D665" s="198"/>
      <c r="E665" s="198"/>
      <c r="F665" s="195"/>
      <c r="G665" s="198"/>
      <c r="H665" s="198"/>
      <c r="I665" s="198"/>
      <c r="J665" s="219"/>
      <c r="K665" s="209"/>
      <c r="L665" s="9" t="s">
        <v>4</v>
      </c>
      <c r="M665" s="7" t="s">
        <v>2</v>
      </c>
      <c r="N665" s="212"/>
      <c r="O665" s="192"/>
      <c r="P665" s="192"/>
      <c r="Q665" s="36">
        <v>4</v>
      </c>
      <c r="R665" s="7"/>
      <c r="S665" s="110"/>
      <c r="T665" s="8"/>
      <c r="U665" s="219"/>
      <c r="V665" s="209"/>
      <c r="W665" s="9" t="s">
        <v>4</v>
      </c>
      <c r="X665" s="7" t="s">
        <v>2</v>
      </c>
      <c r="Y665" s="240"/>
      <c r="Z665" s="13"/>
    </row>
    <row r="666" spans="1:26" ht="14.25" customHeight="1" x14ac:dyDescent="0.25">
      <c r="A666" s="189"/>
      <c r="B666" s="198"/>
      <c r="C666" s="198"/>
      <c r="D666" s="198"/>
      <c r="E666" s="198"/>
      <c r="F666" s="195"/>
      <c r="G666" s="198"/>
      <c r="H666" s="198"/>
      <c r="I666" s="198"/>
      <c r="J666" s="219"/>
      <c r="K666" s="209"/>
      <c r="L666" s="9" t="s">
        <v>5</v>
      </c>
      <c r="M666" s="7" t="s">
        <v>2</v>
      </c>
      <c r="N666" s="212"/>
      <c r="O666" s="192"/>
      <c r="P666" s="192"/>
      <c r="Q666" s="36">
        <v>5</v>
      </c>
      <c r="R666" s="7"/>
      <c r="S666" s="110"/>
      <c r="T666" s="8"/>
      <c r="U666" s="219"/>
      <c r="V666" s="209"/>
      <c r="W666" s="9" t="s">
        <v>5</v>
      </c>
      <c r="X666" s="7" t="s">
        <v>2</v>
      </c>
      <c r="Y666" s="240"/>
      <c r="Z666" s="13"/>
    </row>
    <row r="667" spans="1:26" ht="14.25" customHeight="1" x14ac:dyDescent="0.25">
      <c r="A667" s="189"/>
      <c r="B667" s="198"/>
      <c r="C667" s="198"/>
      <c r="D667" s="198"/>
      <c r="E667" s="198"/>
      <c r="F667" s="195"/>
      <c r="G667" s="198"/>
      <c r="H667" s="198"/>
      <c r="I667" s="198"/>
      <c r="J667" s="219"/>
      <c r="K667" s="209"/>
      <c r="L667" s="9" t="s">
        <v>6</v>
      </c>
      <c r="M667" s="7" t="s">
        <v>2</v>
      </c>
      <c r="N667" s="212"/>
      <c r="O667" s="192"/>
      <c r="P667" s="192"/>
      <c r="Q667" s="36">
        <v>6</v>
      </c>
      <c r="R667" s="7"/>
      <c r="S667" s="110"/>
      <c r="T667" s="8"/>
      <c r="U667" s="219"/>
      <c r="V667" s="209"/>
      <c r="W667" s="9" t="s">
        <v>6</v>
      </c>
      <c r="X667" s="7" t="s">
        <v>2</v>
      </c>
      <c r="Y667" s="240"/>
      <c r="Z667" s="13"/>
    </row>
    <row r="668" spans="1:26" ht="14.25" customHeight="1" x14ac:dyDescent="0.25">
      <c r="A668" s="189"/>
      <c r="B668" s="198"/>
      <c r="C668" s="198"/>
      <c r="D668" s="198"/>
      <c r="E668" s="198"/>
      <c r="F668" s="195"/>
      <c r="G668" s="198"/>
      <c r="H668" s="198"/>
      <c r="I668" s="198"/>
      <c r="J668" s="219"/>
      <c r="K668" s="209"/>
      <c r="L668" s="9" t="s">
        <v>7</v>
      </c>
      <c r="M668" s="7" t="s">
        <v>2</v>
      </c>
      <c r="N668" s="212"/>
      <c r="O668" s="192"/>
      <c r="P668" s="192"/>
      <c r="Q668" s="36">
        <v>7</v>
      </c>
      <c r="R668" s="7"/>
      <c r="S668" s="110"/>
      <c r="T668" s="8"/>
      <c r="U668" s="219"/>
      <c r="V668" s="209"/>
      <c r="W668" s="9" t="s">
        <v>7</v>
      </c>
      <c r="X668" s="7" t="s">
        <v>2</v>
      </c>
      <c r="Y668" s="240"/>
      <c r="Z668" s="13"/>
    </row>
    <row r="669" spans="1:26" ht="14.25" customHeight="1" x14ac:dyDescent="0.25">
      <c r="A669" s="189"/>
      <c r="B669" s="198"/>
      <c r="C669" s="198"/>
      <c r="D669" s="198"/>
      <c r="E669" s="198"/>
      <c r="F669" s="195"/>
      <c r="G669" s="198"/>
      <c r="H669" s="198"/>
      <c r="I669" s="198"/>
      <c r="J669" s="219"/>
      <c r="K669" s="209"/>
      <c r="L669" s="9" t="s">
        <v>8</v>
      </c>
      <c r="M669" s="7" t="s">
        <v>2</v>
      </c>
      <c r="N669" s="212"/>
      <c r="O669" s="192"/>
      <c r="P669" s="192"/>
      <c r="Q669" s="36">
        <v>8</v>
      </c>
      <c r="R669" s="7"/>
      <c r="S669" s="110"/>
      <c r="T669" s="8"/>
      <c r="U669" s="219"/>
      <c r="V669" s="209"/>
      <c r="W669" s="9" t="s">
        <v>8</v>
      </c>
      <c r="X669" s="7" t="s">
        <v>2</v>
      </c>
      <c r="Y669" s="240"/>
      <c r="Z669" s="13"/>
    </row>
    <row r="670" spans="1:26" ht="15" customHeight="1" thickBot="1" x14ac:dyDescent="0.3">
      <c r="A670" s="190"/>
      <c r="B670" s="199"/>
      <c r="C670" s="199"/>
      <c r="D670" s="199"/>
      <c r="E670" s="199"/>
      <c r="F670" s="196"/>
      <c r="G670" s="199"/>
      <c r="H670" s="199"/>
      <c r="I670" s="199"/>
      <c r="J670" s="223"/>
      <c r="K670" s="214"/>
      <c r="L670" s="47" t="s">
        <v>9</v>
      </c>
      <c r="M670" s="48" t="s">
        <v>2</v>
      </c>
      <c r="N670" s="213"/>
      <c r="O670" s="193"/>
      <c r="P670" s="193"/>
      <c r="Q670" s="49">
        <v>9</v>
      </c>
      <c r="R670" s="48"/>
      <c r="S670" s="111"/>
      <c r="T670" s="50"/>
      <c r="U670" s="223"/>
      <c r="V670" s="214"/>
      <c r="W670" s="47" t="s">
        <v>9</v>
      </c>
      <c r="X670" s="48" t="s">
        <v>2</v>
      </c>
      <c r="Y670" s="241"/>
      <c r="Z670" s="13"/>
    </row>
    <row r="671" spans="1:26" ht="14.25" customHeight="1" x14ac:dyDescent="0.25">
      <c r="A671" s="188">
        <f t="shared" ref="A671" si="66">A662+1</f>
        <v>75</v>
      </c>
      <c r="B671" s="197"/>
      <c r="C671" s="197"/>
      <c r="D671" s="197"/>
      <c r="E671" s="197"/>
      <c r="F671" s="194"/>
      <c r="G671" s="197"/>
      <c r="H671" s="197"/>
      <c r="I671" s="197"/>
      <c r="J671" s="218" t="s">
        <v>10</v>
      </c>
      <c r="K671" s="221" t="s">
        <v>164</v>
      </c>
      <c r="L671" s="222"/>
      <c r="M671" s="43" t="s">
        <v>0</v>
      </c>
      <c r="N671" s="211" t="str">
        <f>IF(J671="Threat",IFERROR(VLOOKUP(M671&amp;MAX(VLOOKUP(M672,Definition!$C$28:$E$33,3,FALSE),VLOOKUP(M673,Definition!$D$28:$E$33,2,FALSE),VLOOKUP(M674,ADMIN!$G$2:$H$7,2,FALSE),VLOOKUP(M675,ADMIN!$G$2:$H$7,2,FALSE),VLOOKUP(M676,ADMIN!$G$2:$H$7,2,FALSE),VLOOKUP(M677,ADMIN!$G$2:$H$7,2,FALSE),VLOOKUP(M678,ADMIN!$G$2:$H$7,2,FALSE),VLOOKUP(M679,ADMIN!$G$2:$H$7,2,FALSE)),ADMIN!$A$1:$B$35,2,FALSE),"NIL"),IF(J671="Opportunity",IFERROR(VLOOKUP(M671&amp;MAX(VLOOKUP(M672,Definition!$C$28:$D$33,5,FALSE),VLOOKUP(M673,Definition!$D$28:$D$33,4,FALSE),VLOOKUP(M674,ADMIN!$G$2:$H$7,2,FALSE),VLOOKUP(M675,ADMIN!$G$2:$H$7,2,FALSE),VLOOKUP(M676,ADMIN!$G$2:$H$7,2,FALSE),VLOOKUP(M677,ADMIN!$G$2:$H$7,2,FALSE),VLOOKUP(M678,ADMIN!$G$2:$H$7,2,FALSE),VLOOKUP(M679,ADMIN!$G$2:$H$7,2,FALSE)),ADMIN!$A$1:$C$35,3,FALSE),"NIL"),"Nil"))</f>
        <v>NIL</v>
      </c>
      <c r="O671" s="191"/>
      <c r="P671" s="191"/>
      <c r="Q671" s="44">
        <v>1</v>
      </c>
      <c r="R671" s="45"/>
      <c r="S671" s="109"/>
      <c r="T671" s="46"/>
      <c r="U671" s="218" t="s">
        <v>11</v>
      </c>
      <c r="V671" s="237" t="s">
        <v>164</v>
      </c>
      <c r="W671" s="238"/>
      <c r="X671" s="43" t="s">
        <v>0</v>
      </c>
      <c r="Y671" s="239" t="str">
        <f>IF(U671="Threat",IFERROR(VLOOKUP(X671&amp;MAX(VLOOKUP(X672,Definition!$C$28:$E$33,3,FALSE),VLOOKUP(X673,Definition!$D$28:$E$33,2,FALSE),VLOOKUP(X674,ADMIN!$G$2:$H$7,2,FALSE),VLOOKUP(X675,ADMIN!$G$2:$H$7,2,FALSE),VLOOKUP(X676,ADMIN!$G$2:$H$7,2,FALSE),VLOOKUP(X677,ADMIN!$G$2:$H$7,2,FALSE),VLOOKUP(X678,ADMIN!$G$2:$H$7,2,FALSE),VLOOKUP(X679,ADMIN!$G$2:$H$7,2,FALSE)),$A$1:$B$1,2,FALSE),"NIL"),IF(U671="Opportunity",IFERROR(VLOOKUP(X671&amp;MAX(VLOOKUP(X672,ADMIN!$D$2:$H$7,5,FALSE),VLOOKUP(X673,ADMIN!$E$2:$H$7,4,FALSE),VLOOKUP(X674,ADMIN!$G$2:$H$7,2,FALSE),VLOOKUP(X675,ADMIN!$G$2:$H$7,2,FALSE),VLOOKUP(X676,ADMIN!$G$2:$H$7,2,FALSE),VLOOKUP(X677,ADMIN!$G$2:$H$7,2,FALSE),VLOOKUP(X678,ADMIN!$G$2:$H$7,2,FALSE),VLOOKUP(X679,ADMIN!$G$2:$H$7,2,FALSE)),$A$1:$C$1,3,FALSE),"NIL"),"Nil"))</f>
        <v>NIL</v>
      </c>
      <c r="Z671" s="13"/>
    </row>
    <row r="672" spans="1:26" ht="14.25" customHeight="1" x14ac:dyDescent="0.25">
      <c r="A672" s="189"/>
      <c r="B672" s="198"/>
      <c r="C672" s="198"/>
      <c r="D672" s="198"/>
      <c r="E672" s="198"/>
      <c r="F672" s="195"/>
      <c r="G672" s="198"/>
      <c r="H672" s="198"/>
      <c r="I672" s="198"/>
      <c r="J672" s="219"/>
      <c r="K672" s="209" t="s">
        <v>158</v>
      </c>
      <c r="L672" s="9" t="s">
        <v>1</v>
      </c>
      <c r="M672" s="7" t="s">
        <v>2</v>
      </c>
      <c r="N672" s="212"/>
      <c r="O672" s="192"/>
      <c r="P672" s="192"/>
      <c r="Q672" s="36">
        <v>2</v>
      </c>
      <c r="R672" s="7"/>
      <c r="S672" s="110"/>
      <c r="T672" s="8"/>
      <c r="U672" s="219"/>
      <c r="V672" s="209" t="s">
        <v>158</v>
      </c>
      <c r="W672" s="9" t="s">
        <v>1</v>
      </c>
      <c r="X672" s="7" t="s">
        <v>2</v>
      </c>
      <c r="Y672" s="240"/>
      <c r="Z672" s="13"/>
    </row>
    <row r="673" spans="1:26" ht="14.25" customHeight="1" x14ac:dyDescent="0.25">
      <c r="A673" s="189"/>
      <c r="B673" s="198"/>
      <c r="C673" s="198"/>
      <c r="D673" s="198"/>
      <c r="E673" s="198"/>
      <c r="F673" s="195"/>
      <c r="G673" s="198"/>
      <c r="H673" s="198"/>
      <c r="I673" s="198"/>
      <c r="J673" s="219"/>
      <c r="K673" s="209"/>
      <c r="L673" s="9" t="s">
        <v>3</v>
      </c>
      <c r="M673" s="7" t="s">
        <v>2</v>
      </c>
      <c r="N673" s="212"/>
      <c r="O673" s="192"/>
      <c r="P673" s="192"/>
      <c r="Q673" s="36">
        <v>3</v>
      </c>
      <c r="R673" s="7"/>
      <c r="S673" s="110"/>
      <c r="T673" s="8"/>
      <c r="U673" s="219"/>
      <c r="V673" s="209"/>
      <c r="W673" s="9" t="s">
        <v>3</v>
      </c>
      <c r="X673" s="7" t="s">
        <v>2</v>
      </c>
      <c r="Y673" s="240"/>
      <c r="Z673" s="13"/>
    </row>
    <row r="674" spans="1:26" ht="14.25" customHeight="1" x14ac:dyDescent="0.25">
      <c r="A674" s="189"/>
      <c r="B674" s="198"/>
      <c r="C674" s="198"/>
      <c r="D674" s="198"/>
      <c r="E674" s="198"/>
      <c r="F674" s="195"/>
      <c r="G674" s="198"/>
      <c r="H674" s="198"/>
      <c r="I674" s="198"/>
      <c r="J674" s="219"/>
      <c r="K674" s="209"/>
      <c r="L674" s="9" t="s">
        <v>4</v>
      </c>
      <c r="M674" s="7" t="s">
        <v>2</v>
      </c>
      <c r="N674" s="212"/>
      <c r="O674" s="192"/>
      <c r="P674" s="192"/>
      <c r="Q674" s="36">
        <v>4</v>
      </c>
      <c r="R674" s="7"/>
      <c r="S674" s="110"/>
      <c r="T674" s="8"/>
      <c r="U674" s="219"/>
      <c r="V674" s="209"/>
      <c r="W674" s="9" t="s">
        <v>4</v>
      </c>
      <c r="X674" s="7" t="s">
        <v>2</v>
      </c>
      <c r="Y674" s="240"/>
      <c r="Z674" s="13"/>
    </row>
    <row r="675" spans="1:26" ht="14.25" customHeight="1" x14ac:dyDescent="0.25">
      <c r="A675" s="189"/>
      <c r="B675" s="198"/>
      <c r="C675" s="198"/>
      <c r="D675" s="198"/>
      <c r="E675" s="198"/>
      <c r="F675" s="195"/>
      <c r="G675" s="198"/>
      <c r="H675" s="198"/>
      <c r="I675" s="198"/>
      <c r="J675" s="219"/>
      <c r="K675" s="209"/>
      <c r="L675" s="9" t="s">
        <v>5</v>
      </c>
      <c r="M675" s="7" t="s">
        <v>2</v>
      </c>
      <c r="N675" s="212"/>
      <c r="O675" s="192"/>
      <c r="P675" s="192"/>
      <c r="Q675" s="36">
        <v>5</v>
      </c>
      <c r="R675" s="7"/>
      <c r="S675" s="110"/>
      <c r="T675" s="8"/>
      <c r="U675" s="219"/>
      <c r="V675" s="209"/>
      <c r="W675" s="9" t="s">
        <v>5</v>
      </c>
      <c r="X675" s="7" t="s">
        <v>2</v>
      </c>
      <c r="Y675" s="240"/>
      <c r="Z675" s="13"/>
    </row>
    <row r="676" spans="1:26" ht="14.25" customHeight="1" x14ac:dyDescent="0.25">
      <c r="A676" s="189"/>
      <c r="B676" s="198"/>
      <c r="C676" s="198"/>
      <c r="D676" s="198"/>
      <c r="E676" s="198"/>
      <c r="F676" s="195"/>
      <c r="G676" s="198"/>
      <c r="H676" s="198"/>
      <c r="I676" s="198"/>
      <c r="J676" s="219"/>
      <c r="K676" s="209"/>
      <c r="L676" s="9" t="s">
        <v>6</v>
      </c>
      <c r="M676" s="7" t="s">
        <v>2</v>
      </c>
      <c r="N676" s="212"/>
      <c r="O676" s="192"/>
      <c r="P676" s="192"/>
      <c r="Q676" s="36">
        <v>6</v>
      </c>
      <c r="R676" s="7"/>
      <c r="S676" s="110"/>
      <c r="T676" s="8"/>
      <c r="U676" s="219"/>
      <c r="V676" s="209"/>
      <c r="W676" s="9" t="s">
        <v>6</v>
      </c>
      <c r="X676" s="7" t="s">
        <v>2</v>
      </c>
      <c r="Y676" s="240"/>
      <c r="Z676" s="13"/>
    </row>
    <row r="677" spans="1:26" ht="14.25" customHeight="1" x14ac:dyDescent="0.25">
      <c r="A677" s="189"/>
      <c r="B677" s="198"/>
      <c r="C677" s="198"/>
      <c r="D677" s="198"/>
      <c r="E677" s="198"/>
      <c r="F677" s="195"/>
      <c r="G677" s="198"/>
      <c r="H677" s="198"/>
      <c r="I677" s="198"/>
      <c r="J677" s="219"/>
      <c r="K677" s="209"/>
      <c r="L677" s="9" t="s">
        <v>7</v>
      </c>
      <c r="M677" s="7" t="s">
        <v>2</v>
      </c>
      <c r="N677" s="212"/>
      <c r="O677" s="192"/>
      <c r="P677" s="192"/>
      <c r="Q677" s="36">
        <v>7</v>
      </c>
      <c r="R677" s="7"/>
      <c r="S677" s="110"/>
      <c r="T677" s="8"/>
      <c r="U677" s="219"/>
      <c r="V677" s="209"/>
      <c r="W677" s="9" t="s">
        <v>7</v>
      </c>
      <c r="X677" s="7" t="s">
        <v>2</v>
      </c>
      <c r="Y677" s="240"/>
      <c r="Z677" s="13"/>
    </row>
    <row r="678" spans="1:26" ht="14.25" customHeight="1" x14ac:dyDescent="0.25">
      <c r="A678" s="189"/>
      <c r="B678" s="198"/>
      <c r="C678" s="198"/>
      <c r="D678" s="198"/>
      <c r="E678" s="198"/>
      <c r="F678" s="195"/>
      <c r="G678" s="198"/>
      <c r="H678" s="198"/>
      <c r="I678" s="198"/>
      <c r="J678" s="219"/>
      <c r="K678" s="209"/>
      <c r="L678" s="9" t="s">
        <v>8</v>
      </c>
      <c r="M678" s="7" t="s">
        <v>2</v>
      </c>
      <c r="N678" s="212"/>
      <c r="O678" s="192"/>
      <c r="P678" s="192"/>
      <c r="Q678" s="36">
        <v>8</v>
      </c>
      <c r="R678" s="7"/>
      <c r="S678" s="110"/>
      <c r="T678" s="8"/>
      <c r="U678" s="219"/>
      <c r="V678" s="209"/>
      <c r="W678" s="9" t="s">
        <v>8</v>
      </c>
      <c r="X678" s="7" t="s">
        <v>2</v>
      </c>
      <c r="Y678" s="240"/>
      <c r="Z678" s="13"/>
    </row>
    <row r="679" spans="1:26" ht="15" customHeight="1" thickBot="1" x14ac:dyDescent="0.3">
      <c r="A679" s="190"/>
      <c r="B679" s="199"/>
      <c r="C679" s="199"/>
      <c r="D679" s="199"/>
      <c r="E679" s="199"/>
      <c r="F679" s="196"/>
      <c r="G679" s="199"/>
      <c r="H679" s="199"/>
      <c r="I679" s="199"/>
      <c r="J679" s="223"/>
      <c r="K679" s="214"/>
      <c r="L679" s="47" t="s">
        <v>9</v>
      </c>
      <c r="M679" s="48" t="s">
        <v>2</v>
      </c>
      <c r="N679" s="213"/>
      <c r="O679" s="193"/>
      <c r="P679" s="193"/>
      <c r="Q679" s="49">
        <v>9</v>
      </c>
      <c r="R679" s="48"/>
      <c r="S679" s="111"/>
      <c r="T679" s="50"/>
      <c r="U679" s="223"/>
      <c r="V679" s="214"/>
      <c r="W679" s="47" t="s">
        <v>9</v>
      </c>
      <c r="X679" s="48" t="s">
        <v>2</v>
      </c>
      <c r="Y679" s="241"/>
      <c r="Z679" s="13"/>
    </row>
    <row r="680" spans="1:26" ht="14.25" customHeight="1" x14ac:dyDescent="0.25">
      <c r="A680" s="188">
        <f t="shared" ref="A680" si="67">A671+1</f>
        <v>76</v>
      </c>
      <c r="B680" s="197"/>
      <c r="C680" s="197"/>
      <c r="D680" s="197"/>
      <c r="E680" s="197"/>
      <c r="F680" s="194"/>
      <c r="G680" s="197"/>
      <c r="H680" s="197"/>
      <c r="I680" s="197"/>
      <c r="J680" s="218" t="s">
        <v>10</v>
      </c>
      <c r="K680" s="221" t="s">
        <v>164</v>
      </c>
      <c r="L680" s="222"/>
      <c r="M680" s="43" t="s">
        <v>0</v>
      </c>
      <c r="N680" s="211" t="str">
        <f>IF(J680="Threat",IFERROR(VLOOKUP(M680&amp;MAX(VLOOKUP(M681,Definition!$C$28:$E$33,3,FALSE),VLOOKUP(M682,Definition!$D$28:$E$33,2,FALSE),VLOOKUP(M683,ADMIN!$G$2:$H$7,2,FALSE),VLOOKUP(M684,ADMIN!$G$2:$H$7,2,FALSE),VLOOKUP(M685,ADMIN!$G$2:$H$7,2,FALSE),VLOOKUP(M686,ADMIN!$G$2:$H$7,2,FALSE),VLOOKUP(M687,ADMIN!$G$2:$H$7,2,FALSE),VLOOKUP(M688,ADMIN!$G$2:$H$7,2,FALSE)),ADMIN!$A$1:$B$35,2,FALSE),"NIL"),IF(J680="Opportunity",IFERROR(VLOOKUP(M680&amp;MAX(VLOOKUP(M681,Definition!$C$28:$D$33,5,FALSE),VLOOKUP(M682,Definition!$D$28:$D$33,4,FALSE),VLOOKUP(M683,ADMIN!$G$2:$H$7,2,FALSE),VLOOKUP(M684,ADMIN!$G$2:$H$7,2,FALSE),VLOOKUP(M685,ADMIN!$G$2:$H$7,2,FALSE),VLOOKUP(M686,ADMIN!$G$2:$H$7,2,FALSE),VLOOKUP(M687,ADMIN!$G$2:$H$7,2,FALSE),VLOOKUP(M688,ADMIN!$G$2:$H$7,2,FALSE)),ADMIN!$A$1:$C$35,3,FALSE),"NIL"),"Nil"))</f>
        <v>NIL</v>
      </c>
      <c r="O680" s="191"/>
      <c r="P680" s="191"/>
      <c r="Q680" s="44">
        <v>1</v>
      </c>
      <c r="R680" s="45"/>
      <c r="S680" s="109"/>
      <c r="T680" s="46"/>
      <c r="U680" s="218" t="s">
        <v>11</v>
      </c>
      <c r="V680" s="237" t="s">
        <v>164</v>
      </c>
      <c r="W680" s="238"/>
      <c r="X680" s="43" t="s">
        <v>0</v>
      </c>
      <c r="Y680" s="239" t="str">
        <f>IF(U680="Threat",IFERROR(VLOOKUP(X680&amp;MAX(VLOOKUP(X681,Definition!$C$28:$E$33,3,FALSE),VLOOKUP(X682,Definition!$D$28:$E$33,2,FALSE),VLOOKUP(X683,ADMIN!$G$2:$H$7,2,FALSE),VLOOKUP(X684,ADMIN!$G$2:$H$7,2,FALSE),VLOOKUP(X685,ADMIN!$G$2:$H$7,2,FALSE),VLOOKUP(X686,ADMIN!$G$2:$H$7,2,FALSE),VLOOKUP(X687,ADMIN!$G$2:$H$7,2,FALSE),VLOOKUP(X688,ADMIN!$G$2:$H$7,2,FALSE)),$A$1:$B$1,2,FALSE),"NIL"),IF(U680="Opportunity",IFERROR(VLOOKUP(X680&amp;MAX(VLOOKUP(X681,ADMIN!$D$2:$H$7,5,FALSE),VLOOKUP(X682,ADMIN!$E$2:$H$7,4,FALSE),VLOOKUP(X683,ADMIN!$G$2:$H$7,2,FALSE),VLOOKUP(X684,ADMIN!$G$2:$H$7,2,FALSE),VLOOKUP(X685,ADMIN!$G$2:$H$7,2,FALSE),VLOOKUP(X686,ADMIN!$G$2:$H$7,2,FALSE),VLOOKUP(X687,ADMIN!$G$2:$H$7,2,FALSE),VLOOKUP(X688,ADMIN!$G$2:$H$7,2,FALSE)),$A$1:$C$1,3,FALSE),"NIL"),"Nil"))</f>
        <v>NIL</v>
      </c>
      <c r="Z680" s="13"/>
    </row>
    <row r="681" spans="1:26" ht="14.25" customHeight="1" x14ac:dyDescent="0.25">
      <c r="A681" s="189"/>
      <c r="B681" s="198"/>
      <c r="C681" s="198"/>
      <c r="D681" s="198"/>
      <c r="E681" s="198"/>
      <c r="F681" s="195"/>
      <c r="G681" s="198"/>
      <c r="H681" s="198"/>
      <c r="I681" s="198"/>
      <c r="J681" s="219"/>
      <c r="K681" s="209" t="s">
        <v>158</v>
      </c>
      <c r="L681" s="9" t="s">
        <v>1</v>
      </c>
      <c r="M681" s="7" t="s">
        <v>2</v>
      </c>
      <c r="N681" s="212"/>
      <c r="O681" s="192"/>
      <c r="P681" s="192"/>
      <c r="Q681" s="36">
        <v>2</v>
      </c>
      <c r="R681" s="7"/>
      <c r="S681" s="110"/>
      <c r="T681" s="8"/>
      <c r="U681" s="219"/>
      <c r="V681" s="209" t="s">
        <v>158</v>
      </c>
      <c r="W681" s="9" t="s">
        <v>1</v>
      </c>
      <c r="X681" s="7" t="s">
        <v>2</v>
      </c>
      <c r="Y681" s="240"/>
      <c r="Z681" s="13"/>
    </row>
    <row r="682" spans="1:26" ht="14.25" customHeight="1" x14ac:dyDescent="0.25">
      <c r="A682" s="189"/>
      <c r="B682" s="198"/>
      <c r="C682" s="198"/>
      <c r="D682" s="198"/>
      <c r="E682" s="198"/>
      <c r="F682" s="195"/>
      <c r="G682" s="198"/>
      <c r="H682" s="198"/>
      <c r="I682" s="198"/>
      <c r="J682" s="219"/>
      <c r="K682" s="209"/>
      <c r="L682" s="9" t="s">
        <v>3</v>
      </c>
      <c r="M682" s="7" t="s">
        <v>2</v>
      </c>
      <c r="N682" s="212"/>
      <c r="O682" s="192"/>
      <c r="P682" s="192"/>
      <c r="Q682" s="36">
        <v>3</v>
      </c>
      <c r="R682" s="7"/>
      <c r="S682" s="110"/>
      <c r="T682" s="8"/>
      <c r="U682" s="219"/>
      <c r="V682" s="209"/>
      <c r="W682" s="9" t="s">
        <v>3</v>
      </c>
      <c r="X682" s="7" t="s">
        <v>2</v>
      </c>
      <c r="Y682" s="240"/>
      <c r="Z682" s="13"/>
    </row>
    <row r="683" spans="1:26" ht="14.25" customHeight="1" x14ac:dyDescent="0.25">
      <c r="A683" s="189"/>
      <c r="B683" s="198"/>
      <c r="C683" s="198"/>
      <c r="D683" s="198"/>
      <c r="E683" s="198"/>
      <c r="F683" s="195"/>
      <c r="G683" s="198"/>
      <c r="H683" s="198"/>
      <c r="I683" s="198"/>
      <c r="J683" s="219"/>
      <c r="K683" s="209"/>
      <c r="L683" s="9" t="s">
        <v>4</v>
      </c>
      <c r="M683" s="7" t="s">
        <v>2</v>
      </c>
      <c r="N683" s="212"/>
      <c r="O683" s="192"/>
      <c r="P683" s="192"/>
      <c r="Q683" s="36">
        <v>4</v>
      </c>
      <c r="R683" s="7"/>
      <c r="S683" s="110"/>
      <c r="T683" s="8"/>
      <c r="U683" s="219"/>
      <c r="V683" s="209"/>
      <c r="W683" s="9" t="s">
        <v>4</v>
      </c>
      <c r="X683" s="7" t="s">
        <v>2</v>
      </c>
      <c r="Y683" s="240"/>
      <c r="Z683" s="13"/>
    </row>
    <row r="684" spans="1:26" ht="14.25" customHeight="1" x14ac:dyDescent="0.25">
      <c r="A684" s="189"/>
      <c r="B684" s="198"/>
      <c r="C684" s="198"/>
      <c r="D684" s="198"/>
      <c r="E684" s="198"/>
      <c r="F684" s="195"/>
      <c r="G684" s="198"/>
      <c r="H684" s="198"/>
      <c r="I684" s="198"/>
      <c r="J684" s="219"/>
      <c r="K684" s="209"/>
      <c r="L684" s="9" t="s">
        <v>5</v>
      </c>
      <c r="M684" s="7" t="s">
        <v>2</v>
      </c>
      <c r="N684" s="212"/>
      <c r="O684" s="192"/>
      <c r="P684" s="192"/>
      <c r="Q684" s="36">
        <v>5</v>
      </c>
      <c r="R684" s="7"/>
      <c r="S684" s="110"/>
      <c r="T684" s="8"/>
      <c r="U684" s="219"/>
      <c r="V684" s="209"/>
      <c r="W684" s="9" t="s">
        <v>5</v>
      </c>
      <c r="X684" s="7" t="s">
        <v>2</v>
      </c>
      <c r="Y684" s="240"/>
      <c r="Z684" s="13"/>
    </row>
    <row r="685" spans="1:26" ht="14.25" customHeight="1" x14ac:dyDescent="0.25">
      <c r="A685" s="189"/>
      <c r="B685" s="198"/>
      <c r="C685" s="198"/>
      <c r="D685" s="198"/>
      <c r="E685" s="198"/>
      <c r="F685" s="195"/>
      <c r="G685" s="198"/>
      <c r="H685" s="198"/>
      <c r="I685" s="198"/>
      <c r="J685" s="219"/>
      <c r="K685" s="209"/>
      <c r="L685" s="9" t="s">
        <v>6</v>
      </c>
      <c r="M685" s="7" t="s">
        <v>2</v>
      </c>
      <c r="N685" s="212"/>
      <c r="O685" s="192"/>
      <c r="P685" s="192"/>
      <c r="Q685" s="36">
        <v>6</v>
      </c>
      <c r="R685" s="7"/>
      <c r="S685" s="110"/>
      <c r="T685" s="8"/>
      <c r="U685" s="219"/>
      <c r="V685" s="209"/>
      <c r="W685" s="9" t="s">
        <v>6</v>
      </c>
      <c r="X685" s="7" t="s">
        <v>2</v>
      </c>
      <c r="Y685" s="240"/>
      <c r="Z685" s="13"/>
    </row>
    <row r="686" spans="1:26" ht="14.25" customHeight="1" x14ac:dyDescent="0.25">
      <c r="A686" s="189"/>
      <c r="B686" s="198"/>
      <c r="C686" s="198"/>
      <c r="D686" s="198"/>
      <c r="E686" s="198"/>
      <c r="F686" s="195"/>
      <c r="G686" s="198"/>
      <c r="H686" s="198"/>
      <c r="I686" s="198"/>
      <c r="J686" s="219"/>
      <c r="K686" s="209"/>
      <c r="L686" s="9" t="s">
        <v>7</v>
      </c>
      <c r="M686" s="7" t="s">
        <v>2</v>
      </c>
      <c r="N686" s="212"/>
      <c r="O686" s="192"/>
      <c r="P686" s="192"/>
      <c r="Q686" s="36">
        <v>7</v>
      </c>
      <c r="R686" s="7"/>
      <c r="S686" s="110"/>
      <c r="T686" s="8"/>
      <c r="U686" s="219"/>
      <c r="V686" s="209"/>
      <c r="W686" s="9" t="s">
        <v>7</v>
      </c>
      <c r="X686" s="7" t="s">
        <v>2</v>
      </c>
      <c r="Y686" s="240"/>
      <c r="Z686" s="13"/>
    </row>
    <row r="687" spans="1:26" ht="14.25" customHeight="1" x14ac:dyDescent="0.25">
      <c r="A687" s="189"/>
      <c r="B687" s="198"/>
      <c r="C687" s="198"/>
      <c r="D687" s="198"/>
      <c r="E687" s="198"/>
      <c r="F687" s="195"/>
      <c r="G687" s="198"/>
      <c r="H687" s="198"/>
      <c r="I687" s="198"/>
      <c r="J687" s="219"/>
      <c r="K687" s="209"/>
      <c r="L687" s="9" t="s">
        <v>8</v>
      </c>
      <c r="M687" s="7" t="s">
        <v>2</v>
      </c>
      <c r="N687" s="212"/>
      <c r="O687" s="192"/>
      <c r="P687" s="192"/>
      <c r="Q687" s="36">
        <v>8</v>
      </c>
      <c r="R687" s="7"/>
      <c r="S687" s="110"/>
      <c r="T687" s="8"/>
      <c r="U687" s="219"/>
      <c r="V687" s="209"/>
      <c r="W687" s="9" t="s">
        <v>8</v>
      </c>
      <c r="X687" s="7" t="s">
        <v>2</v>
      </c>
      <c r="Y687" s="240"/>
      <c r="Z687" s="13"/>
    </row>
    <row r="688" spans="1:26" ht="15" customHeight="1" thickBot="1" x14ac:dyDescent="0.3">
      <c r="A688" s="190"/>
      <c r="B688" s="199"/>
      <c r="C688" s="199"/>
      <c r="D688" s="199"/>
      <c r="E688" s="199"/>
      <c r="F688" s="196"/>
      <c r="G688" s="199"/>
      <c r="H688" s="199"/>
      <c r="I688" s="199"/>
      <c r="J688" s="223"/>
      <c r="K688" s="214"/>
      <c r="L688" s="47" t="s">
        <v>9</v>
      </c>
      <c r="M688" s="48" t="s">
        <v>2</v>
      </c>
      <c r="N688" s="213"/>
      <c r="O688" s="193"/>
      <c r="P688" s="193"/>
      <c r="Q688" s="49">
        <v>9</v>
      </c>
      <c r="R688" s="48"/>
      <c r="S688" s="111"/>
      <c r="T688" s="50"/>
      <c r="U688" s="223"/>
      <c r="V688" s="214"/>
      <c r="W688" s="47" t="s">
        <v>9</v>
      </c>
      <c r="X688" s="48" t="s">
        <v>2</v>
      </c>
      <c r="Y688" s="241"/>
      <c r="Z688" s="13"/>
    </row>
    <row r="689" spans="1:26" ht="14.25" customHeight="1" x14ac:dyDescent="0.25">
      <c r="A689" s="188">
        <f t="shared" ref="A689" si="68">A680+1</f>
        <v>77</v>
      </c>
      <c r="B689" s="197"/>
      <c r="C689" s="197"/>
      <c r="D689" s="197"/>
      <c r="E689" s="197"/>
      <c r="F689" s="194"/>
      <c r="G689" s="197"/>
      <c r="H689" s="197"/>
      <c r="I689" s="197"/>
      <c r="J689" s="218" t="s">
        <v>10</v>
      </c>
      <c r="K689" s="221" t="s">
        <v>164</v>
      </c>
      <c r="L689" s="222"/>
      <c r="M689" s="43" t="s">
        <v>0</v>
      </c>
      <c r="N689" s="211" t="str">
        <f>IF(J689="Threat",IFERROR(VLOOKUP(M689&amp;MAX(VLOOKUP(M690,Definition!$C$28:$E$33,3,FALSE),VLOOKUP(M691,Definition!$D$28:$E$33,2,FALSE),VLOOKUP(M692,ADMIN!$G$2:$H$7,2,FALSE),VLOOKUP(M693,ADMIN!$G$2:$H$7,2,FALSE),VLOOKUP(M694,ADMIN!$G$2:$H$7,2,FALSE),VLOOKUP(M695,ADMIN!$G$2:$H$7,2,FALSE),VLOOKUP(M696,ADMIN!$G$2:$H$7,2,FALSE),VLOOKUP(M697,ADMIN!$G$2:$H$7,2,FALSE)),ADMIN!$A$1:$B$35,2,FALSE),"NIL"),IF(J689="Opportunity",IFERROR(VLOOKUP(M689&amp;MAX(VLOOKUP(M690,Definition!$C$28:$D$33,5,FALSE),VLOOKUP(M691,Definition!$D$28:$D$33,4,FALSE),VLOOKUP(M692,ADMIN!$G$2:$H$7,2,FALSE),VLOOKUP(M693,ADMIN!$G$2:$H$7,2,FALSE),VLOOKUP(M694,ADMIN!$G$2:$H$7,2,FALSE),VLOOKUP(M695,ADMIN!$G$2:$H$7,2,FALSE),VLOOKUP(M696,ADMIN!$G$2:$H$7,2,FALSE),VLOOKUP(M697,ADMIN!$G$2:$H$7,2,FALSE)),ADMIN!$A$1:$C$35,3,FALSE),"NIL"),"Nil"))</f>
        <v>NIL</v>
      </c>
      <c r="O689" s="191"/>
      <c r="P689" s="191"/>
      <c r="Q689" s="44">
        <v>1</v>
      </c>
      <c r="R689" s="45"/>
      <c r="S689" s="109"/>
      <c r="T689" s="46"/>
      <c r="U689" s="218" t="s">
        <v>11</v>
      </c>
      <c r="V689" s="237" t="s">
        <v>164</v>
      </c>
      <c r="W689" s="238"/>
      <c r="X689" s="43" t="s">
        <v>0</v>
      </c>
      <c r="Y689" s="239" t="str">
        <f>IF(U689="Threat",IFERROR(VLOOKUP(X689&amp;MAX(VLOOKUP(X690,Definition!$C$28:$E$33,3,FALSE),VLOOKUP(X691,Definition!$D$28:$E$33,2,FALSE),VLOOKUP(X692,ADMIN!$G$2:$H$7,2,FALSE),VLOOKUP(X693,ADMIN!$G$2:$H$7,2,FALSE),VLOOKUP(X694,ADMIN!$G$2:$H$7,2,FALSE),VLOOKUP(X695,ADMIN!$G$2:$H$7,2,FALSE),VLOOKUP(X696,ADMIN!$G$2:$H$7,2,FALSE),VLOOKUP(X697,ADMIN!$G$2:$H$7,2,FALSE)),$A$1:$B$1,2,FALSE),"NIL"),IF(U689="Opportunity",IFERROR(VLOOKUP(X689&amp;MAX(VLOOKUP(X690,ADMIN!$D$2:$H$7,5,FALSE),VLOOKUP(X691,ADMIN!$E$2:$H$7,4,FALSE),VLOOKUP(X692,ADMIN!$G$2:$H$7,2,FALSE),VLOOKUP(X693,ADMIN!$G$2:$H$7,2,FALSE),VLOOKUP(X694,ADMIN!$G$2:$H$7,2,FALSE),VLOOKUP(X695,ADMIN!$G$2:$H$7,2,FALSE),VLOOKUP(X696,ADMIN!$G$2:$H$7,2,FALSE),VLOOKUP(X697,ADMIN!$G$2:$H$7,2,FALSE)),$A$1:$C$1,3,FALSE),"NIL"),"Nil"))</f>
        <v>NIL</v>
      </c>
      <c r="Z689" s="13"/>
    </row>
    <row r="690" spans="1:26" ht="14.25" customHeight="1" x14ac:dyDescent="0.25">
      <c r="A690" s="189"/>
      <c r="B690" s="198"/>
      <c r="C690" s="198"/>
      <c r="D690" s="198"/>
      <c r="E690" s="198"/>
      <c r="F690" s="195"/>
      <c r="G690" s="198"/>
      <c r="H690" s="198"/>
      <c r="I690" s="198"/>
      <c r="J690" s="219"/>
      <c r="K690" s="209" t="s">
        <v>158</v>
      </c>
      <c r="L690" s="9" t="s">
        <v>1</v>
      </c>
      <c r="M690" s="7" t="s">
        <v>2</v>
      </c>
      <c r="N690" s="212"/>
      <c r="O690" s="192"/>
      <c r="P690" s="192"/>
      <c r="Q690" s="36">
        <v>2</v>
      </c>
      <c r="R690" s="7"/>
      <c r="S690" s="110"/>
      <c r="T690" s="8"/>
      <c r="U690" s="219"/>
      <c r="V690" s="209" t="s">
        <v>158</v>
      </c>
      <c r="W690" s="9" t="s">
        <v>1</v>
      </c>
      <c r="X690" s="7" t="s">
        <v>2</v>
      </c>
      <c r="Y690" s="240"/>
      <c r="Z690" s="13"/>
    </row>
    <row r="691" spans="1:26" ht="14.25" customHeight="1" x14ac:dyDescent="0.25">
      <c r="A691" s="189"/>
      <c r="B691" s="198"/>
      <c r="C691" s="198"/>
      <c r="D691" s="198"/>
      <c r="E691" s="198"/>
      <c r="F691" s="195"/>
      <c r="G691" s="198"/>
      <c r="H691" s="198"/>
      <c r="I691" s="198"/>
      <c r="J691" s="219"/>
      <c r="K691" s="209"/>
      <c r="L691" s="9" t="s">
        <v>3</v>
      </c>
      <c r="M691" s="7" t="s">
        <v>2</v>
      </c>
      <c r="N691" s="212"/>
      <c r="O691" s="192"/>
      <c r="P691" s="192"/>
      <c r="Q691" s="36">
        <v>3</v>
      </c>
      <c r="R691" s="7"/>
      <c r="S691" s="110"/>
      <c r="T691" s="8"/>
      <c r="U691" s="219"/>
      <c r="V691" s="209"/>
      <c r="W691" s="9" t="s">
        <v>3</v>
      </c>
      <c r="X691" s="7" t="s">
        <v>2</v>
      </c>
      <c r="Y691" s="240"/>
      <c r="Z691" s="13"/>
    </row>
    <row r="692" spans="1:26" ht="14.25" customHeight="1" x14ac:dyDescent="0.25">
      <c r="A692" s="189"/>
      <c r="B692" s="198"/>
      <c r="C692" s="198"/>
      <c r="D692" s="198"/>
      <c r="E692" s="198"/>
      <c r="F692" s="195"/>
      <c r="G692" s="198"/>
      <c r="H692" s="198"/>
      <c r="I692" s="198"/>
      <c r="J692" s="219"/>
      <c r="K692" s="209"/>
      <c r="L692" s="9" t="s">
        <v>4</v>
      </c>
      <c r="M692" s="7" t="s">
        <v>2</v>
      </c>
      <c r="N692" s="212"/>
      <c r="O692" s="192"/>
      <c r="P692" s="192"/>
      <c r="Q692" s="36">
        <v>4</v>
      </c>
      <c r="R692" s="7"/>
      <c r="S692" s="110"/>
      <c r="T692" s="8"/>
      <c r="U692" s="219"/>
      <c r="V692" s="209"/>
      <c r="W692" s="9" t="s">
        <v>4</v>
      </c>
      <c r="X692" s="7" t="s">
        <v>2</v>
      </c>
      <c r="Y692" s="240"/>
      <c r="Z692" s="13"/>
    </row>
    <row r="693" spans="1:26" ht="14.25" customHeight="1" x14ac:dyDescent="0.25">
      <c r="A693" s="189"/>
      <c r="B693" s="198"/>
      <c r="C693" s="198"/>
      <c r="D693" s="198"/>
      <c r="E693" s="198"/>
      <c r="F693" s="195"/>
      <c r="G693" s="198"/>
      <c r="H693" s="198"/>
      <c r="I693" s="198"/>
      <c r="J693" s="219"/>
      <c r="K693" s="209"/>
      <c r="L693" s="9" t="s">
        <v>5</v>
      </c>
      <c r="M693" s="7" t="s">
        <v>2</v>
      </c>
      <c r="N693" s="212"/>
      <c r="O693" s="192"/>
      <c r="P693" s="192"/>
      <c r="Q693" s="36">
        <v>5</v>
      </c>
      <c r="R693" s="7"/>
      <c r="S693" s="110"/>
      <c r="T693" s="8"/>
      <c r="U693" s="219"/>
      <c r="V693" s="209"/>
      <c r="W693" s="9" t="s">
        <v>5</v>
      </c>
      <c r="X693" s="7" t="s">
        <v>2</v>
      </c>
      <c r="Y693" s="240"/>
      <c r="Z693" s="13"/>
    </row>
    <row r="694" spans="1:26" ht="14.25" customHeight="1" x14ac:dyDescent="0.25">
      <c r="A694" s="189"/>
      <c r="B694" s="198"/>
      <c r="C694" s="198"/>
      <c r="D694" s="198"/>
      <c r="E694" s="198"/>
      <c r="F694" s="195"/>
      <c r="G694" s="198"/>
      <c r="H694" s="198"/>
      <c r="I694" s="198"/>
      <c r="J694" s="219"/>
      <c r="K694" s="209"/>
      <c r="L694" s="9" t="s">
        <v>6</v>
      </c>
      <c r="M694" s="7" t="s">
        <v>2</v>
      </c>
      <c r="N694" s="212"/>
      <c r="O694" s="192"/>
      <c r="P694" s="192"/>
      <c r="Q694" s="36">
        <v>6</v>
      </c>
      <c r="R694" s="7"/>
      <c r="S694" s="110"/>
      <c r="T694" s="8"/>
      <c r="U694" s="219"/>
      <c r="V694" s="209"/>
      <c r="W694" s="9" t="s">
        <v>6</v>
      </c>
      <c r="X694" s="7" t="s">
        <v>2</v>
      </c>
      <c r="Y694" s="240"/>
      <c r="Z694" s="13"/>
    </row>
    <row r="695" spans="1:26" ht="14.25" customHeight="1" x14ac:dyDescent="0.25">
      <c r="A695" s="189"/>
      <c r="B695" s="198"/>
      <c r="C695" s="198"/>
      <c r="D695" s="198"/>
      <c r="E695" s="198"/>
      <c r="F695" s="195"/>
      <c r="G695" s="198"/>
      <c r="H695" s="198"/>
      <c r="I695" s="198"/>
      <c r="J695" s="219"/>
      <c r="K695" s="209"/>
      <c r="L695" s="9" t="s">
        <v>7</v>
      </c>
      <c r="M695" s="7" t="s">
        <v>2</v>
      </c>
      <c r="N695" s="212"/>
      <c r="O695" s="192"/>
      <c r="P695" s="192"/>
      <c r="Q695" s="36">
        <v>7</v>
      </c>
      <c r="R695" s="7"/>
      <c r="S695" s="110"/>
      <c r="T695" s="8"/>
      <c r="U695" s="219"/>
      <c r="V695" s="209"/>
      <c r="W695" s="9" t="s">
        <v>7</v>
      </c>
      <c r="X695" s="7" t="s">
        <v>2</v>
      </c>
      <c r="Y695" s="240"/>
      <c r="Z695" s="13"/>
    </row>
    <row r="696" spans="1:26" ht="14.25" customHeight="1" x14ac:dyDescent="0.25">
      <c r="A696" s="189"/>
      <c r="B696" s="198"/>
      <c r="C696" s="198"/>
      <c r="D696" s="198"/>
      <c r="E696" s="198"/>
      <c r="F696" s="195"/>
      <c r="G696" s="198"/>
      <c r="H696" s="198"/>
      <c r="I696" s="198"/>
      <c r="J696" s="219"/>
      <c r="K696" s="209"/>
      <c r="L696" s="9" t="s">
        <v>8</v>
      </c>
      <c r="M696" s="7" t="s">
        <v>2</v>
      </c>
      <c r="N696" s="212"/>
      <c r="O696" s="192"/>
      <c r="P696" s="192"/>
      <c r="Q696" s="36">
        <v>8</v>
      </c>
      <c r="R696" s="7"/>
      <c r="S696" s="110"/>
      <c r="T696" s="8"/>
      <c r="U696" s="219"/>
      <c r="V696" s="209"/>
      <c r="W696" s="9" t="s">
        <v>8</v>
      </c>
      <c r="X696" s="7" t="s">
        <v>2</v>
      </c>
      <c r="Y696" s="240"/>
      <c r="Z696" s="13"/>
    </row>
    <row r="697" spans="1:26" ht="15" customHeight="1" thickBot="1" x14ac:dyDescent="0.3">
      <c r="A697" s="190"/>
      <c r="B697" s="199"/>
      <c r="C697" s="199"/>
      <c r="D697" s="199"/>
      <c r="E697" s="199"/>
      <c r="F697" s="196"/>
      <c r="G697" s="199"/>
      <c r="H697" s="199"/>
      <c r="I697" s="199"/>
      <c r="J697" s="223"/>
      <c r="K697" s="214"/>
      <c r="L697" s="47" t="s">
        <v>9</v>
      </c>
      <c r="M697" s="48" t="s">
        <v>2</v>
      </c>
      <c r="N697" s="213"/>
      <c r="O697" s="193"/>
      <c r="P697" s="193"/>
      <c r="Q697" s="49">
        <v>9</v>
      </c>
      <c r="R697" s="48"/>
      <c r="S697" s="111"/>
      <c r="T697" s="50"/>
      <c r="U697" s="223"/>
      <c r="V697" s="214"/>
      <c r="W697" s="47" t="s">
        <v>9</v>
      </c>
      <c r="X697" s="48" t="s">
        <v>2</v>
      </c>
      <c r="Y697" s="241"/>
      <c r="Z697" s="13"/>
    </row>
    <row r="698" spans="1:26" ht="14.25" customHeight="1" x14ac:dyDescent="0.25">
      <c r="A698" s="188">
        <f t="shared" ref="A698" si="69">A689+1</f>
        <v>78</v>
      </c>
      <c r="B698" s="197"/>
      <c r="C698" s="197"/>
      <c r="D698" s="197"/>
      <c r="E698" s="197"/>
      <c r="F698" s="194"/>
      <c r="G698" s="197"/>
      <c r="H698" s="197"/>
      <c r="I698" s="197"/>
      <c r="J698" s="218" t="s">
        <v>10</v>
      </c>
      <c r="K698" s="221" t="s">
        <v>164</v>
      </c>
      <c r="L698" s="222"/>
      <c r="M698" s="43" t="s">
        <v>0</v>
      </c>
      <c r="N698" s="211" t="str">
        <f>IF(J698="Threat",IFERROR(VLOOKUP(M698&amp;MAX(VLOOKUP(M699,Definition!$C$28:$E$33,3,FALSE),VLOOKUP(M700,Definition!$D$28:$E$33,2,FALSE),VLOOKUP(M701,ADMIN!$G$2:$H$7,2,FALSE),VLOOKUP(M702,ADMIN!$G$2:$H$7,2,FALSE),VLOOKUP(M703,ADMIN!$G$2:$H$7,2,FALSE),VLOOKUP(M704,ADMIN!$G$2:$H$7,2,FALSE),VLOOKUP(M705,ADMIN!$G$2:$H$7,2,FALSE),VLOOKUP(M706,ADMIN!$G$2:$H$7,2,FALSE)),ADMIN!$A$1:$B$35,2,FALSE),"NIL"),IF(J698="Opportunity",IFERROR(VLOOKUP(M698&amp;MAX(VLOOKUP(M699,Definition!$C$28:$D$33,5,FALSE),VLOOKUP(M700,Definition!$D$28:$D$33,4,FALSE),VLOOKUP(M701,ADMIN!$G$2:$H$7,2,FALSE),VLOOKUP(M702,ADMIN!$G$2:$H$7,2,FALSE),VLOOKUP(M703,ADMIN!$G$2:$H$7,2,FALSE),VLOOKUP(M704,ADMIN!$G$2:$H$7,2,FALSE),VLOOKUP(M705,ADMIN!$G$2:$H$7,2,FALSE),VLOOKUP(M706,ADMIN!$G$2:$H$7,2,FALSE)),ADMIN!$A$1:$C$35,3,FALSE),"NIL"),"Nil"))</f>
        <v>NIL</v>
      </c>
      <c r="O698" s="191"/>
      <c r="P698" s="191"/>
      <c r="Q698" s="44">
        <v>1</v>
      </c>
      <c r="R698" s="45"/>
      <c r="S698" s="109"/>
      <c r="T698" s="46"/>
      <c r="U698" s="218" t="s">
        <v>11</v>
      </c>
      <c r="V698" s="237" t="s">
        <v>164</v>
      </c>
      <c r="W698" s="238"/>
      <c r="X698" s="43" t="s">
        <v>0</v>
      </c>
      <c r="Y698" s="239" t="str">
        <f>IF(U698="Threat",IFERROR(VLOOKUP(X698&amp;MAX(VLOOKUP(X699,Definition!$C$28:$E$33,3,FALSE),VLOOKUP(X700,Definition!$D$28:$E$33,2,FALSE),VLOOKUP(X701,ADMIN!$G$2:$H$7,2,FALSE),VLOOKUP(X702,ADMIN!$G$2:$H$7,2,FALSE),VLOOKUP(X703,ADMIN!$G$2:$H$7,2,FALSE),VLOOKUP(X704,ADMIN!$G$2:$H$7,2,FALSE),VLOOKUP(X705,ADMIN!$G$2:$H$7,2,FALSE),VLOOKUP(X706,ADMIN!$G$2:$H$7,2,FALSE)),$A$1:$B$1,2,FALSE),"NIL"),IF(U698="Opportunity",IFERROR(VLOOKUP(X698&amp;MAX(VLOOKUP(X699,ADMIN!$D$2:$H$7,5,FALSE),VLOOKUP(X700,ADMIN!$E$2:$H$7,4,FALSE),VLOOKUP(X701,ADMIN!$G$2:$H$7,2,FALSE),VLOOKUP(X702,ADMIN!$G$2:$H$7,2,FALSE),VLOOKUP(X703,ADMIN!$G$2:$H$7,2,FALSE),VLOOKUP(X704,ADMIN!$G$2:$H$7,2,FALSE),VLOOKUP(X705,ADMIN!$G$2:$H$7,2,FALSE),VLOOKUP(X706,ADMIN!$G$2:$H$7,2,FALSE)),$A$1:$C$1,3,FALSE),"NIL"),"Nil"))</f>
        <v>NIL</v>
      </c>
      <c r="Z698" s="13"/>
    </row>
    <row r="699" spans="1:26" ht="14.25" customHeight="1" x14ac:dyDescent="0.25">
      <c r="A699" s="189"/>
      <c r="B699" s="198"/>
      <c r="C699" s="198"/>
      <c r="D699" s="198"/>
      <c r="E699" s="198"/>
      <c r="F699" s="195"/>
      <c r="G699" s="198"/>
      <c r="H699" s="198"/>
      <c r="I699" s="198"/>
      <c r="J699" s="219"/>
      <c r="K699" s="209" t="s">
        <v>158</v>
      </c>
      <c r="L699" s="9" t="s">
        <v>1</v>
      </c>
      <c r="M699" s="7" t="s">
        <v>2</v>
      </c>
      <c r="N699" s="212"/>
      <c r="O699" s="192"/>
      <c r="P699" s="192"/>
      <c r="Q699" s="36">
        <v>2</v>
      </c>
      <c r="R699" s="7"/>
      <c r="S699" s="110"/>
      <c r="T699" s="8"/>
      <c r="U699" s="219"/>
      <c r="V699" s="209" t="s">
        <v>158</v>
      </c>
      <c r="W699" s="9" t="s">
        <v>1</v>
      </c>
      <c r="X699" s="7" t="s">
        <v>2</v>
      </c>
      <c r="Y699" s="240"/>
      <c r="Z699" s="13"/>
    </row>
    <row r="700" spans="1:26" ht="14.25" customHeight="1" x14ac:dyDescent="0.25">
      <c r="A700" s="189"/>
      <c r="B700" s="198"/>
      <c r="C700" s="198"/>
      <c r="D700" s="198"/>
      <c r="E700" s="198"/>
      <c r="F700" s="195"/>
      <c r="G700" s="198"/>
      <c r="H700" s="198"/>
      <c r="I700" s="198"/>
      <c r="J700" s="219"/>
      <c r="K700" s="209"/>
      <c r="L700" s="9" t="s">
        <v>3</v>
      </c>
      <c r="M700" s="7" t="s">
        <v>2</v>
      </c>
      <c r="N700" s="212"/>
      <c r="O700" s="192"/>
      <c r="P700" s="192"/>
      <c r="Q700" s="36">
        <v>3</v>
      </c>
      <c r="R700" s="7"/>
      <c r="S700" s="110"/>
      <c r="T700" s="8"/>
      <c r="U700" s="219"/>
      <c r="V700" s="209"/>
      <c r="W700" s="9" t="s">
        <v>3</v>
      </c>
      <c r="X700" s="7" t="s">
        <v>2</v>
      </c>
      <c r="Y700" s="240"/>
      <c r="Z700" s="13"/>
    </row>
    <row r="701" spans="1:26" ht="14.25" customHeight="1" x14ac:dyDescent="0.25">
      <c r="A701" s="189"/>
      <c r="B701" s="198"/>
      <c r="C701" s="198"/>
      <c r="D701" s="198"/>
      <c r="E701" s="198"/>
      <c r="F701" s="195"/>
      <c r="G701" s="198"/>
      <c r="H701" s="198"/>
      <c r="I701" s="198"/>
      <c r="J701" s="219"/>
      <c r="K701" s="209"/>
      <c r="L701" s="9" t="s">
        <v>4</v>
      </c>
      <c r="M701" s="7" t="s">
        <v>2</v>
      </c>
      <c r="N701" s="212"/>
      <c r="O701" s="192"/>
      <c r="P701" s="192"/>
      <c r="Q701" s="36">
        <v>4</v>
      </c>
      <c r="R701" s="7"/>
      <c r="S701" s="110"/>
      <c r="T701" s="8"/>
      <c r="U701" s="219"/>
      <c r="V701" s="209"/>
      <c r="W701" s="9" t="s">
        <v>4</v>
      </c>
      <c r="X701" s="7" t="s">
        <v>2</v>
      </c>
      <c r="Y701" s="240"/>
      <c r="Z701" s="13"/>
    </row>
    <row r="702" spans="1:26" ht="14.25" customHeight="1" x14ac:dyDescent="0.25">
      <c r="A702" s="189"/>
      <c r="B702" s="198"/>
      <c r="C702" s="198"/>
      <c r="D702" s="198"/>
      <c r="E702" s="198"/>
      <c r="F702" s="195"/>
      <c r="G702" s="198"/>
      <c r="H702" s="198"/>
      <c r="I702" s="198"/>
      <c r="J702" s="219"/>
      <c r="K702" s="209"/>
      <c r="L702" s="9" t="s">
        <v>5</v>
      </c>
      <c r="M702" s="7" t="s">
        <v>2</v>
      </c>
      <c r="N702" s="212"/>
      <c r="O702" s="192"/>
      <c r="P702" s="192"/>
      <c r="Q702" s="36">
        <v>5</v>
      </c>
      <c r="R702" s="7"/>
      <c r="S702" s="110"/>
      <c r="T702" s="8"/>
      <c r="U702" s="219"/>
      <c r="V702" s="209"/>
      <c r="W702" s="9" t="s">
        <v>5</v>
      </c>
      <c r="X702" s="7" t="s">
        <v>2</v>
      </c>
      <c r="Y702" s="240"/>
      <c r="Z702" s="13"/>
    </row>
    <row r="703" spans="1:26" ht="14.25" customHeight="1" x14ac:dyDescent="0.25">
      <c r="A703" s="189"/>
      <c r="B703" s="198"/>
      <c r="C703" s="198"/>
      <c r="D703" s="198"/>
      <c r="E703" s="198"/>
      <c r="F703" s="195"/>
      <c r="G703" s="198"/>
      <c r="H703" s="198"/>
      <c r="I703" s="198"/>
      <c r="J703" s="219"/>
      <c r="K703" s="209"/>
      <c r="L703" s="9" t="s">
        <v>6</v>
      </c>
      <c r="M703" s="7" t="s">
        <v>2</v>
      </c>
      <c r="N703" s="212"/>
      <c r="O703" s="192"/>
      <c r="P703" s="192"/>
      <c r="Q703" s="36">
        <v>6</v>
      </c>
      <c r="R703" s="7"/>
      <c r="S703" s="110"/>
      <c r="T703" s="8"/>
      <c r="U703" s="219"/>
      <c r="V703" s="209"/>
      <c r="W703" s="9" t="s">
        <v>6</v>
      </c>
      <c r="X703" s="7" t="s">
        <v>2</v>
      </c>
      <c r="Y703" s="240"/>
      <c r="Z703" s="13"/>
    </row>
    <row r="704" spans="1:26" ht="14.25" customHeight="1" x14ac:dyDescent="0.25">
      <c r="A704" s="189"/>
      <c r="B704" s="198"/>
      <c r="C704" s="198"/>
      <c r="D704" s="198"/>
      <c r="E704" s="198"/>
      <c r="F704" s="195"/>
      <c r="G704" s="198"/>
      <c r="H704" s="198"/>
      <c r="I704" s="198"/>
      <c r="J704" s="219"/>
      <c r="K704" s="209"/>
      <c r="L704" s="9" t="s">
        <v>7</v>
      </c>
      <c r="M704" s="7" t="s">
        <v>2</v>
      </c>
      <c r="N704" s="212"/>
      <c r="O704" s="192"/>
      <c r="P704" s="192"/>
      <c r="Q704" s="36">
        <v>7</v>
      </c>
      <c r="R704" s="7"/>
      <c r="S704" s="110"/>
      <c r="T704" s="8"/>
      <c r="U704" s="219"/>
      <c r="V704" s="209"/>
      <c r="W704" s="9" t="s">
        <v>7</v>
      </c>
      <c r="X704" s="7" t="s">
        <v>2</v>
      </c>
      <c r="Y704" s="240"/>
      <c r="Z704" s="13"/>
    </row>
    <row r="705" spans="1:26" ht="14.25" customHeight="1" x14ac:dyDescent="0.25">
      <c r="A705" s="189"/>
      <c r="B705" s="198"/>
      <c r="C705" s="198"/>
      <c r="D705" s="198"/>
      <c r="E705" s="198"/>
      <c r="F705" s="195"/>
      <c r="G705" s="198"/>
      <c r="H705" s="198"/>
      <c r="I705" s="198"/>
      <c r="J705" s="219"/>
      <c r="K705" s="209"/>
      <c r="L705" s="9" t="s">
        <v>8</v>
      </c>
      <c r="M705" s="7" t="s">
        <v>2</v>
      </c>
      <c r="N705" s="212"/>
      <c r="O705" s="192"/>
      <c r="P705" s="192"/>
      <c r="Q705" s="36">
        <v>8</v>
      </c>
      <c r="R705" s="7"/>
      <c r="S705" s="110"/>
      <c r="T705" s="8"/>
      <c r="U705" s="219"/>
      <c r="V705" s="209"/>
      <c r="W705" s="9" t="s">
        <v>8</v>
      </c>
      <c r="X705" s="7" t="s">
        <v>2</v>
      </c>
      <c r="Y705" s="240"/>
      <c r="Z705" s="13"/>
    </row>
    <row r="706" spans="1:26" ht="15" customHeight="1" thickBot="1" x14ac:dyDescent="0.3">
      <c r="A706" s="190"/>
      <c r="B706" s="199"/>
      <c r="C706" s="199"/>
      <c r="D706" s="199"/>
      <c r="E706" s="199"/>
      <c r="F706" s="196"/>
      <c r="G706" s="199"/>
      <c r="H706" s="199"/>
      <c r="I706" s="199"/>
      <c r="J706" s="223"/>
      <c r="K706" s="214"/>
      <c r="L706" s="47" t="s">
        <v>9</v>
      </c>
      <c r="M706" s="48" t="s">
        <v>2</v>
      </c>
      <c r="N706" s="213"/>
      <c r="O706" s="193"/>
      <c r="P706" s="193"/>
      <c r="Q706" s="49">
        <v>9</v>
      </c>
      <c r="R706" s="48"/>
      <c r="S706" s="111"/>
      <c r="T706" s="50"/>
      <c r="U706" s="223"/>
      <c r="V706" s="214"/>
      <c r="W706" s="47" t="s">
        <v>9</v>
      </c>
      <c r="X706" s="48" t="s">
        <v>2</v>
      </c>
      <c r="Y706" s="241"/>
      <c r="Z706" s="13"/>
    </row>
    <row r="707" spans="1:26" ht="14.25" customHeight="1" x14ac:dyDescent="0.25">
      <c r="A707" s="188">
        <f t="shared" ref="A707" si="70">A698+1</f>
        <v>79</v>
      </c>
      <c r="B707" s="197"/>
      <c r="C707" s="197"/>
      <c r="D707" s="197"/>
      <c r="E707" s="197"/>
      <c r="F707" s="194"/>
      <c r="G707" s="197"/>
      <c r="H707" s="197"/>
      <c r="I707" s="197"/>
      <c r="J707" s="218" t="s">
        <v>10</v>
      </c>
      <c r="K707" s="221" t="s">
        <v>164</v>
      </c>
      <c r="L707" s="222"/>
      <c r="M707" s="43" t="s">
        <v>0</v>
      </c>
      <c r="N707" s="211" t="str">
        <f>IF(J707="Threat",IFERROR(VLOOKUP(M707&amp;MAX(VLOOKUP(M708,Definition!$C$28:$E$33,3,FALSE),VLOOKUP(M709,Definition!$D$28:$E$33,2,FALSE),VLOOKUP(M710,ADMIN!$G$2:$H$7,2,FALSE),VLOOKUP(M711,ADMIN!$G$2:$H$7,2,FALSE),VLOOKUP(M712,ADMIN!$G$2:$H$7,2,FALSE),VLOOKUP(M713,ADMIN!$G$2:$H$7,2,FALSE),VLOOKUP(M714,ADMIN!$G$2:$H$7,2,FALSE),VLOOKUP(M715,ADMIN!$G$2:$H$7,2,FALSE)),ADMIN!$A$1:$B$35,2,FALSE),"NIL"),IF(J707="Opportunity",IFERROR(VLOOKUP(M707&amp;MAX(VLOOKUP(M708,Definition!$C$28:$D$33,5,FALSE),VLOOKUP(M709,Definition!$D$28:$D$33,4,FALSE),VLOOKUP(M710,ADMIN!$G$2:$H$7,2,FALSE),VLOOKUP(M711,ADMIN!$G$2:$H$7,2,FALSE),VLOOKUP(M712,ADMIN!$G$2:$H$7,2,FALSE),VLOOKUP(M713,ADMIN!$G$2:$H$7,2,FALSE),VLOOKUP(M714,ADMIN!$G$2:$H$7,2,FALSE),VLOOKUP(M715,ADMIN!$G$2:$H$7,2,FALSE)),ADMIN!$A$1:$C$35,3,FALSE),"NIL"),"Nil"))</f>
        <v>NIL</v>
      </c>
      <c r="O707" s="191"/>
      <c r="P707" s="191"/>
      <c r="Q707" s="44">
        <v>1</v>
      </c>
      <c r="R707" s="45"/>
      <c r="S707" s="109"/>
      <c r="T707" s="46"/>
      <c r="U707" s="218" t="s">
        <v>11</v>
      </c>
      <c r="V707" s="237" t="s">
        <v>164</v>
      </c>
      <c r="W707" s="238"/>
      <c r="X707" s="43" t="s">
        <v>0</v>
      </c>
      <c r="Y707" s="239" t="str">
        <f>IF(U707="Threat",IFERROR(VLOOKUP(X707&amp;MAX(VLOOKUP(X708,Definition!$C$28:$E$33,3,FALSE),VLOOKUP(X709,Definition!$D$28:$E$33,2,FALSE),VLOOKUP(X710,ADMIN!$G$2:$H$7,2,FALSE),VLOOKUP(X711,ADMIN!$G$2:$H$7,2,FALSE),VLOOKUP(X712,ADMIN!$G$2:$H$7,2,FALSE),VLOOKUP(X713,ADMIN!$G$2:$H$7,2,FALSE),VLOOKUP(X714,ADMIN!$G$2:$H$7,2,FALSE),VLOOKUP(X715,ADMIN!$G$2:$H$7,2,FALSE)),$A$1:$B$1,2,FALSE),"NIL"),IF(U707="Opportunity",IFERROR(VLOOKUP(X707&amp;MAX(VLOOKUP(X708,ADMIN!$D$2:$H$7,5,FALSE),VLOOKUP(X709,ADMIN!$E$2:$H$7,4,FALSE),VLOOKUP(X710,ADMIN!$G$2:$H$7,2,FALSE),VLOOKUP(X711,ADMIN!$G$2:$H$7,2,FALSE),VLOOKUP(X712,ADMIN!$G$2:$H$7,2,FALSE),VLOOKUP(X713,ADMIN!$G$2:$H$7,2,FALSE),VLOOKUP(X714,ADMIN!$G$2:$H$7,2,FALSE),VLOOKUP(X715,ADMIN!$G$2:$H$7,2,FALSE)),$A$1:$C$1,3,FALSE),"NIL"),"Nil"))</f>
        <v>NIL</v>
      </c>
      <c r="Z707" s="13"/>
    </row>
    <row r="708" spans="1:26" ht="14.25" customHeight="1" x14ac:dyDescent="0.25">
      <c r="A708" s="189"/>
      <c r="B708" s="198"/>
      <c r="C708" s="198"/>
      <c r="D708" s="198"/>
      <c r="E708" s="198"/>
      <c r="F708" s="195"/>
      <c r="G708" s="198"/>
      <c r="H708" s="198"/>
      <c r="I708" s="198"/>
      <c r="J708" s="219"/>
      <c r="K708" s="209" t="s">
        <v>158</v>
      </c>
      <c r="L708" s="9" t="s">
        <v>1</v>
      </c>
      <c r="M708" s="7" t="s">
        <v>2</v>
      </c>
      <c r="N708" s="212"/>
      <c r="O708" s="192"/>
      <c r="P708" s="192"/>
      <c r="Q708" s="36">
        <v>2</v>
      </c>
      <c r="R708" s="7"/>
      <c r="S708" s="110"/>
      <c r="T708" s="8"/>
      <c r="U708" s="219"/>
      <c r="V708" s="209" t="s">
        <v>158</v>
      </c>
      <c r="W708" s="9" t="s">
        <v>1</v>
      </c>
      <c r="X708" s="7" t="s">
        <v>2</v>
      </c>
      <c r="Y708" s="240"/>
      <c r="Z708" s="13"/>
    </row>
    <row r="709" spans="1:26" ht="14.25" customHeight="1" x14ac:dyDescent="0.25">
      <c r="A709" s="189"/>
      <c r="B709" s="198"/>
      <c r="C709" s="198"/>
      <c r="D709" s="198"/>
      <c r="E709" s="198"/>
      <c r="F709" s="195"/>
      <c r="G709" s="198"/>
      <c r="H709" s="198"/>
      <c r="I709" s="198"/>
      <c r="J709" s="219"/>
      <c r="K709" s="209"/>
      <c r="L709" s="9" t="s">
        <v>3</v>
      </c>
      <c r="M709" s="7" t="s">
        <v>2</v>
      </c>
      <c r="N709" s="212"/>
      <c r="O709" s="192"/>
      <c r="P709" s="192"/>
      <c r="Q709" s="36">
        <v>3</v>
      </c>
      <c r="R709" s="7"/>
      <c r="S709" s="110"/>
      <c r="T709" s="8"/>
      <c r="U709" s="219"/>
      <c r="V709" s="209"/>
      <c r="W709" s="9" t="s">
        <v>3</v>
      </c>
      <c r="X709" s="7" t="s">
        <v>2</v>
      </c>
      <c r="Y709" s="240"/>
      <c r="Z709" s="13"/>
    </row>
    <row r="710" spans="1:26" ht="14.25" customHeight="1" x14ac:dyDescent="0.25">
      <c r="A710" s="189"/>
      <c r="B710" s="198"/>
      <c r="C710" s="198"/>
      <c r="D710" s="198"/>
      <c r="E710" s="198"/>
      <c r="F710" s="195"/>
      <c r="G710" s="198"/>
      <c r="H710" s="198"/>
      <c r="I710" s="198"/>
      <c r="J710" s="219"/>
      <c r="K710" s="209"/>
      <c r="L710" s="9" t="s">
        <v>4</v>
      </c>
      <c r="M710" s="7" t="s">
        <v>2</v>
      </c>
      <c r="N710" s="212"/>
      <c r="O710" s="192"/>
      <c r="P710" s="192"/>
      <c r="Q710" s="36">
        <v>4</v>
      </c>
      <c r="R710" s="7"/>
      <c r="S710" s="110"/>
      <c r="T710" s="8"/>
      <c r="U710" s="219"/>
      <c r="V710" s="209"/>
      <c r="W710" s="9" t="s">
        <v>4</v>
      </c>
      <c r="X710" s="7" t="s">
        <v>2</v>
      </c>
      <c r="Y710" s="240"/>
      <c r="Z710" s="13"/>
    </row>
    <row r="711" spans="1:26" ht="14.25" customHeight="1" x14ac:dyDescent="0.25">
      <c r="A711" s="189"/>
      <c r="B711" s="198"/>
      <c r="C711" s="198"/>
      <c r="D711" s="198"/>
      <c r="E711" s="198"/>
      <c r="F711" s="195"/>
      <c r="G711" s="198"/>
      <c r="H711" s="198"/>
      <c r="I711" s="198"/>
      <c r="J711" s="219"/>
      <c r="K711" s="209"/>
      <c r="L711" s="9" t="s">
        <v>5</v>
      </c>
      <c r="M711" s="7" t="s">
        <v>2</v>
      </c>
      <c r="N711" s="212"/>
      <c r="O711" s="192"/>
      <c r="P711" s="192"/>
      <c r="Q711" s="36">
        <v>5</v>
      </c>
      <c r="R711" s="7"/>
      <c r="S711" s="110"/>
      <c r="T711" s="8"/>
      <c r="U711" s="219"/>
      <c r="V711" s="209"/>
      <c r="W711" s="9" t="s">
        <v>5</v>
      </c>
      <c r="X711" s="7" t="s">
        <v>2</v>
      </c>
      <c r="Y711" s="240"/>
      <c r="Z711" s="13"/>
    </row>
    <row r="712" spans="1:26" ht="14.25" customHeight="1" x14ac:dyDescent="0.25">
      <c r="A712" s="189"/>
      <c r="B712" s="198"/>
      <c r="C712" s="198"/>
      <c r="D712" s="198"/>
      <c r="E712" s="198"/>
      <c r="F712" s="195"/>
      <c r="G712" s="198"/>
      <c r="H712" s="198"/>
      <c r="I712" s="198"/>
      <c r="J712" s="219"/>
      <c r="K712" s="209"/>
      <c r="L712" s="9" t="s">
        <v>6</v>
      </c>
      <c r="M712" s="7" t="s">
        <v>2</v>
      </c>
      <c r="N712" s="212"/>
      <c r="O712" s="192"/>
      <c r="P712" s="192"/>
      <c r="Q712" s="36">
        <v>6</v>
      </c>
      <c r="R712" s="7"/>
      <c r="S712" s="110"/>
      <c r="T712" s="8"/>
      <c r="U712" s="219"/>
      <c r="V712" s="209"/>
      <c r="W712" s="9" t="s">
        <v>6</v>
      </c>
      <c r="X712" s="7" t="s">
        <v>2</v>
      </c>
      <c r="Y712" s="240"/>
      <c r="Z712" s="13"/>
    </row>
    <row r="713" spans="1:26" ht="14.25" customHeight="1" x14ac:dyDescent="0.25">
      <c r="A713" s="189"/>
      <c r="B713" s="198"/>
      <c r="C713" s="198"/>
      <c r="D713" s="198"/>
      <c r="E713" s="198"/>
      <c r="F713" s="195"/>
      <c r="G713" s="198"/>
      <c r="H713" s="198"/>
      <c r="I713" s="198"/>
      <c r="J713" s="219"/>
      <c r="K713" s="209"/>
      <c r="L713" s="9" t="s">
        <v>7</v>
      </c>
      <c r="M713" s="7" t="s">
        <v>2</v>
      </c>
      <c r="N713" s="212"/>
      <c r="O713" s="192"/>
      <c r="P713" s="192"/>
      <c r="Q713" s="36">
        <v>7</v>
      </c>
      <c r="R713" s="7"/>
      <c r="S713" s="110"/>
      <c r="T713" s="8"/>
      <c r="U713" s="219"/>
      <c r="V713" s="209"/>
      <c r="W713" s="9" t="s">
        <v>7</v>
      </c>
      <c r="X713" s="7" t="s">
        <v>2</v>
      </c>
      <c r="Y713" s="240"/>
      <c r="Z713" s="13"/>
    </row>
    <row r="714" spans="1:26" ht="14.25" customHeight="1" x14ac:dyDescent="0.25">
      <c r="A714" s="189"/>
      <c r="B714" s="198"/>
      <c r="C714" s="198"/>
      <c r="D714" s="198"/>
      <c r="E714" s="198"/>
      <c r="F714" s="195"/>
      <c r="G714" s="198"/>
      <c r="H714" s="198"/>
      <c r="I714" s="198"/>
      <c r="J714" s="219"/>
      <c r="K714" s="209"/>
      <c r="L714" s="9" t="s">
        <v>8</v>
      </c>
      <c r="M714" s="7" t="s">
        <v>2</v>
      </c>
      <c r="N714" s="212"/>
      <c r="O714" s="192"/>
      <c r="P714" s="192"/>
      <c r="Q714" s="36">
        <v>8</v>
      </c>
      <c r="R714" s="7"/>
      <c r="S714" s="110"/>
      <c r="T714" s="8"/>
      <c r="U714" s="219"/>
      <c r="V714" s="209"/>
      <c r="W714" s="9" t="s">
        <v>8</v>
      </c>
      <c r="X714" s="7" t="s">
        <v>2</v>
      </c>
      <c r="Y714" s="240"/>
      <c r="Z714" s="13"/>
    </row>
    <row r="715" spans="1:26" ht="15" customHeight="1" thickBot="1" x14ac:dyDescent="0.3">
      <c r="A715" s="190"/>
      <c r="B715" s="199"/>
      <c r="C715" s="199"/>
      <c r="D715" s="199"/>
      <c r="E715" s="199"/>
      <c r="F715" s="196"/>
      <c r="G715" s="199"/>
      <c r="H715" s="199"/>
      <c r="I715" s="199"/>
      <c r="J715" s="223"/>
      <c r="K715" s="214"/>
      <c r="L715" s="47" t="s">
        <v>9</v>
      </c>
      <c r="M715" s="48" t="s">
        <v>2</v>
      </c>
      <c r="N715" s="213"/>
      <c r="O715" s="193"/>
      <c r="P715" s="193"/>
      <c r="Q715" s="49">
        <v>9</v>
      </c>
      <c r="R715" s="48"/>
      <c r="S715" s="111"/>
      <c r="T715" s="50"/>
      <c r="U715" s="223"/>
      <c r="V715" s="214"/>
      <c r="W715" s="47" t="s">
        <v>9</v>
      </c>
      <c r="X715" s="48" t="s">
        <v>2</v>
      </c>
      <c r="Y715" s="241"/>
      <c r="Z715" s="13"/>
    </row>
    <row r="716" spans="1:26" ht="14.25" customHeight="1" x14ac:dyDescent="0.25">
      <c r="A716" s="188">
        <f t="shared" ref="A716" si="71">A707+1</f>
        <v>80</v>
      </c>
      <c r="B716" s="197"/>
      <c r="C716" s="197"/>
      <c r="D716" s="197"/>
      <c r="E716" s="197"/>
      <c r="F716" s="194"/>
      <c r="G716" s="197"/>
      <c r="H716" s="197"/>
      <c r="I716" s="197"/>
      <c r="J716" s="218" t="s">
        <v>10</v>
      </c>
      <c r="K716" s="221" t="s">
        <v>164</v>
      </c>
      <c r="L716" s="222"/>
      <c r="M716" s="43" t="s">
        <v>0</v>
      </c>
      <c r="N716" s="211" t="str">
        <f>IF(J716="Threat",IFERROR(VLOOKUP(M716&amp;MAX(VLOOKUP(M717,Definition!$C$28:$E$33,3,FALSE),VLOOKUP(M718,Definition!$D$28:$E$33,2,FALSE),VLOOKUP(M719,ADMIN!$G$2:$H$7,2,FALSE),VLOOKUP(M720,ADMIN!$G$2:$H$7,2,FALSE),VLOOKUP(M721,ADMIN!$G$2:$H$7,2,FALSE),VLOOKUP(M722,ADMIN!$G$2:$H$7,2,FALSE),VLOOKUP(M723,ADMIN!$G$2:$H$7,2,FALSE),VLOOKUP(M724,ADMIN!$G$2:$H$7,2,FALSE)),ADMIN!$A$1:$B$35,2,FALSE),"NIL"),IF(J716="Opportunity",IFERROR(VLOOKUP(M716&amp;MAX(VLOOKUP(M717,Definition!$C$28:$D$33,5,FALSE),VLOOKUP(M718,Definition!$D$28:$D$33,4,FALSE),VLOOKUP(M719,ADMIN!$G$2:$H$7,2,FALSE),VLOOKUP(M720,ADMIN!$G$2:$H$7,2,FALSE),VLOOKUP(M721,ADMIN!$G$2:$H$7,2,FALSE),VLOOKUP(M722,ADMIN!$G$2:$H$7,2,FALSE),VLOOKUP(M723,ADMIN!$G$2:$H$7,2,FALSE),VLOOKUP(M724,ADMIN!$G$2:$H$7,2,FALSE)),ADMIN!$A$1:$C$35,3,FALSE),"NIL"),"Nil"))</f>
        <v>NIL</v>
      </c>
      <c r="O716" s="191"/>
      <c r="P716" s="191"/>
      <c r="Q716" s="44">
        <v>1</v>
      </c>
      <c r="R716" s="45"/>
      <c r="S716" s="109"/>
      <c r="T716" s="46"/>
      <c r="U716" s="218" t="s">
        <v>11</v>
      </c>
      <c r="V716" s="237" t="s">
        <v>164</v>
      </c>
      <c r="W716" s="238"/>
      <c r="X716" s="43" t="s">
        <v>0</v>
      </c>
      <c r="Y716" s="239" t="str">
        <f>IF(U716="Threat",IFERROR(VLOOKUP(X716&amp;MAX(VLOOKUP(X717,Definition!$C$28:$E$33,3,FALSE),VLOOKUP(X718,Definition!$D$28:$E$33,2,FALSE),VLOOKUP(X719,ADMIN!$G$2:$H$7,2,FALSE),VLOOKUP(X720,ADMIN!$G$2:$H$7,2,FALSE),VLOOKUP(X721,ADMIN!$G$2:$H$7,2,FALSE),VLOOKUP(X722,ADMIN!$G$2:$H$7,2,FALSE),VLOOKUP(X723,ADMIN!$G$2:$H$7,2,FALSE),VLOOKUP(X724,ADMIN!$G$2:$H$7,2,FALSE)),$A$1:$B$1,2,FALSE),"NIL"),IF(U716="Opportunity",IFERROR(VLOOKUP(X716&amp;MAX(VLOOKUP(X717,ADMIN!$D$2:$H$7,5,FALSE),VLOOKUP(X718,ADMIN!$E$2:$H$7,4,FALSE),VLOOKUP(X719,ADMIN!$G$2:$H$7,2,FALSE),VLOOKUP(X720,ADMIN!$G$2:$H$7,2,FALSE),VLOOKUP(X721,ADMIN!$G$2:$H$7,2,FALSE),VLOOKUP(X722,ADMIN!$G$2:$H$7,2,FALSE),VLOOKUP(X723,ADMIN!$G$2:$H$7,2,FALSE),VLOOKUP(X724,ADMIN!$G$2:$H$7,2,FALSE)),$A$1:$C$1,3,FALSE),"NIL"),"Nil"))</f>
        <v>NIL</v>
      </c>
      <c r="Z716" s="13"/>
    </row>
    <row r="717" spans="1:26" ht="14.25" customHeight="1" x14ac:dyDescent="0.25">
      <c r="A717" s="189"/>
      <c r="B717" s="198"/>
      <c r="C717" s="198"/>
      <c r="D717" s="198"/>
      <c r="E717" s="198"/>
      <c r="F717" s="195"/>
      <c r="G717" s="198"/>
      <c r="H717" s="198"/>
      <c r="I717" s="198"/>
      <c r="J717" s="219"/>
      <c r="K717" s="209" t="s">
        <v>158</v>
      </c>
      <c r="L717" s="9" t="s">
        <v>1</v>
      </c>
      <c r="M717" s="7" t="s">
        <v>2</v>
      </c>
      <c r="N717" s="212"/>
      <c r="O717" s="192"/>
      <c r="P717" s="192"/>
      <c r="Q717" s="36">
        <v>2</v>
      </c>
      <c r="R717" s="7"/>
      <c r="S717" s="110"/>
      <c r="T717" s="8"/>
      <c r="U717" s="219"/>
      <c r="V717" s="209" t="s">
        <v>158</v>
      </c>
      <c r="W717" s="9" t="s">
        <v>1</v>
      </c>
      <c r="X717" s="7" t="s">
        <v>2</v>
      </c>
      <c r="Y717" s="240"/>
      <c r="Z717" s="13"/>
    </row>
    <row r="718" spans="1:26" ht="14.25" customHeight="1" x14ac:dyDescent="0.25">
      <c r="A718" s="189"/>
      <c r="B718" s="198"/>
      <c r="C718" s="198"/>
      <c r="D718" s="198"/>
      <c r="E718" s="198"/>
      <c r="F718" s="195"/>
      <c r="G718" s="198"/>
      <c r="H718" s="198"/>
      <c r="I718" s="198"/>
      <c r="J718" s="219"/>
      <c r="K718" s="209"/>
      <c r="L718" s="9" t="s">
        <v>3</v>
      </c>
      <c r="M718" s="7" t="s">
        <v>2</v>
      </c>
      <c r="N718" s="212"/>
      <c r="O718" s="192"/>
      <c r="P718" s="192"/>
      <c r="Q718" s="36">
        <v>3</v>
      </c>
      <c r="R718" s="7"/>
      <c r="S718" s="110"/>
      <c r="T718" s="8"/>
      <c r="U718" s="219"/>
      <c r="V718" s="209"/>
      <c r="W718" s="9" t="s">
        <v>3</v>
      </c>
      <c r="X718" s="7" t="s">
        <v>2</v>
      </c>
      <c r="Y718" s="240"/>
      <c r="Z718" s="13"/>
    </row>
    <row r="719" spans="1:26" ht="14.25" customHeight="1" x14ac:dyDescent="0.25">
      <c r="A719" s="189"/>
      <c r="B719" s="198"/>
      <c r="C719" s="198"/>
      <c r="D719" s="198"/>
      <c r="E719" s="198"/>
      <c r="F719" s="195"/>
      <c r="G719" s="198"/>
      <c r="H719" s="198"/>
      <c r="I719" s="198"/>
      <c r="J719" s="219"/>
      <c r="K719" s="209"/>
      <c r="L719" s="9" t="s">
        <v>4</v>
      </c>
      <c r="M719" s="7" t="s">
        <v>2</v>
      </c>
      <c r="N719" s="212"/>
      <c r="O719" s="192"/>
      <c r="P719" s="192"/>
      <c r="Q719" s="36">
        <v>4</v>
      </c>
      <c r="R719" s="7"/>
      <c r="S719" s="110"/>
      <c r="T719" s="8"/>
      <c r="U719" s="219"/>
      <c r="V719" s="209"/>
      <c r="W719" s="9" t="s">
        <v>4</v>
      </c>
      <c r="X719" s="7" t="s">
        <v>2</v>
      </c>
      <c r="Y719" s="240"/>
      <c r="Z719" s="13"/>
    </row>
    <row r="720" spans="1:26" ht="14.25" customHeight="1" x14ac:dyDescent="0.25">
      <c r="A720" s="189"/>
      <c r="B720" s="198"/>
      <c r="C720" s="198"/>
      <c r="D720" s="198"/>
      <c r="E720" s="198"/>
      <c r="F720" s="195"/>
      <c r="G720" s="198"/>
      <c r="H720" s="198"/>
      <c r="I720" s="198"/>
      <c r="J720" s="219"/>
      <c r="K720" s="209"/>
      <c r="L720" s="9" t="s">
        <v>5</v>
      </c>
      <c r="M720" s="7" t="s">
        <v>2</v>
      </c>
      <c r="N720" s="212"/>
      <c r="O720" s="192"/>
      <c r="P720" s="192"/>
      <c r="Q720" s="36">
        <v>5</v>
      </c>
      <c r="R720" s="7"/>
      <c r="S720" s="110"/>
      <c r="T720" s="8"/>
      <c r="U720" s="219"/>
      <c r="V720" s="209"/>
      <c r="W720" s="9" t="s">
        <v>5</v>
      </c>
      <c r="X720" s="7" t="s">
        <v>2</v>
      </c>
      <c r="Y720" s="240"/>
      <c r="Z720" s="13"/>
    </row>
    <row r="721" spans="1:26" ht="14.25" customHeight="1" x14ac:dyDescent="0.25">
      <c r="A721" s="189"/>
      <c r="B721" s="198"/>
      <c r="C721" s="198"/>
      <c r="D721" s="198"/>
      <c r="E721" s="198"/>
      <c r="F721" s="195"/>
      <c r="G721" s="198"/>
      <c r="H721" s="198"/>
      <c r="I721" s="198"/>
      <c r="J721" s="219"/>
      <c r="K721" s="209"/>
      <c r="L721" s="9" t="s">
        <v>6</v>
      </c>
      <c r="M721" s="7" t="s">
        <v>2</v>
      </c>
      <c r="N721" s="212"/>
      <c r="O721" s="192"/>
      <c r="P721" s="192"/>
      <c r="Q721" s="36">
        <v>6</v>
      </c>
      <c r="R721" s="7"/>
      <c r="S721" s="110"/>
      <c r="T721" s="8"/>
      <c r="U721" s="219"/>
      <c r="V721" s="209"/>
      <c r="W721" s="9" t="s">
        <v>6</v>
      </c>
      <c r="X721" s="7" t="s">
        <v>2</v>
      </c>
      <c r="Y721" s="240"/>
      <c r="Z721" s="13"/>
    </row>
    <row r="722" spans="1:26" ht="14.25" customHeight="1" x14ac:dyDescent="0.25">
      <c r="A722" s="189"/>
      <c r="B722" s="198"/>
      <c r="C722" s="198"/>
      <c r="D722" s="198"/>
      <c r="E722" s="198"/>
      <c r="F722" s="195"/>
      <c r="G722" s="198"/>
      <c r="H722" s="198"/>
      <c r="I722" s="198"/>
      <c r="J722" s="219"/>
      <c r="K722" s="209"/>
      <c r="L722" s="9" t="s">
        <v>7</v>
      </c>
      <c r="M722" s="7" t="s">
        <v>2</v>
      </c>
      <c r="N722" s="212"/>
      <c r="O722" s="192"/>
      <c r="P722" s="192"/>
      <c r="Q722" s="36">
        <v>7</v>
      </c>
      <c r="R722" s="7"/>
      <c r="S722" s="110"/>
      <c r="T722" s="8"/>
      <c r="U722" s="219"/>
      <c r="V722" s="209"/>
      <c r="W722" s="9" t="s">
        <v>7</v>
      </c>
      <c r="X722" s="7" t="s">
        <v>2</v>
      </c>
      <c r="Y722" s="240"/>
      <c r="Z722" s="13"/>
    </row>
    <row r="723" spans="1:26" ht="14.25" customHeight="1" x14ac:dyDescent="0.25">
      <c r="A723" s="189"/>
      <c r="B723" s="198"/>
      <c r="C723" s="198"/>
      <c r="D723" s="198"/>
      <c r="E723" s="198"/>
      <c r="F723" s="195"/>
      <c r="G723" s="198"/>
      <c r="H723" s="198"/>
      <c r="I723" s="198"/>
      <c r="J723" s="219"/>
      <c r="K723" s="209"/>
      <c r="L723" s="9" t="s">
        <v>8</v>
      </c>
      <c r="M723" s="7" t="s">
        <v>2</v>
      </c>
      <c r="N723" s="212"/>
      <c r="O723" s="192"/>
      <c r="P723" s="192"/>
      <c r="Q723" s="36">
        <v>8</v>
      </c>
      <c r="R723" s="7"/>
      <c r="S723" s="110"/>
      <c r="T723" s="8"/>
      <c r="U723" s="219"/>
      <c r="V723" s="209"/>
      <c r="W723" s="9" t="s">
        <v>8</v>
      </c>
      <c r="X723" s="7" t="s">
        <v>2</v>
      </c>
      <c r="Y723" s="240"/>
      <c r="Z723" s="13"/>
    </row>
    <row r="724" spans="1:26" ht="15" customHeight="1" thickBot="1" x14ac:dyDescent="0.3">
      <c r="A724" s="190"/>
      <c r="B724" s="199"/>
      <c r="C724" s="199"/>
      <c r="D724" s="199"/>
      <c r="E724" s="199"/>
      <c r="F724" s="196"/>
      <c r="G724" s="199"/>
      <c r="H724" s="199"/>
      <c r="I724" s="199"/>
      <c r="J724" s="223"/>
      <c r="K724" s="214"/>
      <c r="L724" s="47" t="s">
        <v>9</v>
      </c>
      <c r="M724" s="48" t="s">
        <v>2</v>
      </c>
      <c r="N724" s="213"/>
      <c r="O724" s="193"/>
      <c r="P724" s="193"/>
      <c r="Q724" s="49">
        <v>9</v>
      </c>
      <c r="R724" s="48"/>
      <c r="S724" s="111"/>
      <c r="T724" s="50"/>
      <c r="U724" s="223"/>
      <c r="V724" s="214"/>
      <c r="W724" s="47" t="s">
        <v>9</v>
      </c>
      <c r="X724" s="48" t="s">
        <v>2</v>
      </c>
      <c r="Y724" s="241"/>
      <c r="Z724" s="13"/>
    </row>
    <row r="725" spans="1:26" ht="14.25" customHeight="1" x14ac:dyDescent="0.25">
      <c r="A725" s="188">
        <f t="shared" ref="A725" si="72">A716+1</f>
        <v>81</v>
      </c>
      <c r="B725" s="197"/>
      <c r="C725" s="197"/>
      <c r="D725" s="197"/>
      <c r="E725" s="197"/>
      <c r="F725" s="194"/>
      <c r="G725" s="197"/>
      <c r="H725" s="197"/>
      <c r="I725" s="197"/>
      <c r="J725" s="218" t="s">
        <v>10</v>
      </c>
      <c r="K725" s="221" t="s">
        <v>164</v>
      </c>
      <c r="L725" s="222"/>
      <c r="M725" s="43" t="s">
        <v>0</v>
      </c>
      <c r="N725" s="211" t="str">
        <f>IF(J725="Threat",IFERROR(VLOOKUP(M725&amp;MAX(VLOOKUP(M726,Definition!$C$28:$E$33,3,FALSE),VLOOKUP(M727,Definition!$D$28:$E$33,2,FALSE),VLOOKUP(M728,ADMIN!$G$2:$H$7,2,FALSE),VLOOKUP(M729,ADMIN!$G$2:$H$7,2,FALSE),VLOOKUP(M730,ADMIN!$G$2:$H$7,2,FALSE),VLOOKUP(M731,ADMIN!$G$2:$H$7,2,FALSE),VLOOKUP(M732,ADMIN!$G$2:$H$7,2,FALSE),VLOOKUP(M733,ADMIN!$G$2:$H$7,2,FALSE)),ADMIN!$A$1:$B$35,2,FALSE),"NIL"),IF(J725="Opportunity",IFERROR(VLOOKUP(M725&amp;MAX(VLOOKUP(M726,Definition!$C$28:$D$33,5,FALSE),VLOOKUP(M727,Definition!$D$28:$D$33,4,FALSE),VLOOKUP(M728,ADMIN!$G$2:$H$7,2,FALSE),VLOOKUP(M729,ADMIN!$G$2:$H$7,2,FALSE),VLOOKUP(M730,ADMIN!$G$2:$H$7,2,FALSE),VLOOKUP(M731,ADMIN!$G$2:$H$7,2,FALSE),VLOOKUP(M732,ADMIN!$G$2:$H$7,2,FALSE),VLOOKUP(M733,ADMIN!$G$2:$H$7,2,FALSE)),ADMIN!$A$1:$C$35,3,FALSE),"NIL"),"Nil"))</f>
        <v>NIL</v>
      </c>
      <c r="O725" s="191"/>
      <c r="P725" s="191"/>
      <c r="Q725" s="44">
        <v>1</v>
      </c>
      <c r="R725" s="45"/>
      <c r="S725" s="109"/>
      <c r="T725" s="46"/>
      <c r="U725" s="218" t="s">
        <v>11</v>
      </c>
      <c r="V725" s="237" t="s">
        <v>164</v>
      </c>
      <c r="W725" s="238"/>
      <c r="X725" s="43" t="s">
        <v>0</v>
      </c>
      <c r="Y725" s="239" t="str">
        <f>IF(U725="Threat",IFERROR(VLOOKUP(X725&amp;MAX(VLOOKUP(X726,Definition!$C$28:$E$33,3,FALSE),VLOOKUP(X727,Definition!$D$28:$E$33,2,FALSE),VLOOKUP(X728,ADMIN!$G$2:$H$7,2,FALSE),VLOOKUP(X729,ADMIN!$G$2:$H$7,2,FALSE),VLOOKUP(X730,ADMIN!$G$2:$H$7,2,FALSE),VLOOKUP(X731,ADMIN!$G$2:$H$7,2,FALSE),VLOOKUP(X732,ADMIN!$G$2:$H$7,2,FALSE),VLOOKUP(X733,ADMIN!$G$2:$H$7,2,FALSE)),$A$1:$B$1,2,FALSE),"NIL"),IF(U725="Opportunity",IFERROR(VLOOKUP(X725&amp;MAX(VLOOKUP(X726,ADMIN!$D$2:$H$7,5,FALSE),VLOOKUP(X727,ADMIN!$E$2:$H$7,4,FALSE),VLOOKUP(X728,ADMIN!$G$2:$H$7,2,FALSE),VLOOKUP(X729,ADMIN!$G$2:$H$7,2,FALSE),VLOOKUP(X730,ADMIN!$G$2:$H$7,2,FALSE),VLOOKUP(X731,ADMIN!$G$2:$H$7,2,FALSE),VLOOKUP(X732,ADMIN!$G$2:$H$7,2,FALSE),VLOOKUP(X733,ADMIN!$G$2:$H$7,2,FALSE)),$A$1:$C$1,3,FALSE),"NIL"),"Nil"))</f>
        <v>NIL</v>
      </c>
      <c r="Z725" s="13"/>
    </row>
    <row r="726" spans="1:26" ht="14.25" customHeight="1" x14ac:dyDescent="0.25">
      <c r="A726" s="189"/>
      <c r="B726" s="198"/>
      <c r="C726" s="198"/>
      <c r="D726" s="198"/>
      <c r="E726" s="198"/>
      <c r="F726" s="195"/>
      <c r="G726" s="198"/>
      <c r="H726" s="198"/>
      <c r="I726" s="198"/>
      <c r="J726" s="219"/>
      <c r="K726" s="209" t="s">
        <v>158</v>
      </c>
      <c r="L726" s="9" t="s">
        <v>1</v>
      </c>
      <c r="M726" s="7" t="s">
        <v>2</v>
      </c>
      <c r="N726" s="212"/>
      <c r="O726" s="192"/>
      <c r="P726" s="192"/>
      <c r="Q726" s="36">
        <v>2</v>
      </c>
      <c r="R726" s="7"/>
      <c r="S726" s="110"/>
      <c r="T726" s="8"/>
      <c r="U726" s="219"/>
      <c r="V726" s="209" t="s">
        <v>158</v>
      </c>
      <c r="W726" s="9" t="s">
        <v>1</v>
      </c>
      <c r="X726" s="7" t="s">
        <v>2</v>
      </c>
      <c r="Y726" s="240"/>
      <c r="Z726" s="13"/>
    </row>
    <row r="727" spans="1:26" ht="14.25" customHeight="1" x14ac:dyDescent="0.25">
      <c r="A727" s="189"/>
      <c r="B727" s="198"/>
      <c r="C727" s="198"/>
      <c r="D727" s="198"/>
      <c r="E727" s="198"/>
      <c r="F727" s="195"/>
      <c r="G727" s="198"/>
      <c r="H727" s="198"/>
      <c r="I727" s="198"/>
      <c r="J727" s="219"/>
      <c r="K727" s="209"/>
      <c r="L727" s="9" t="s">
        <v>3</v>
      </c>
      <c r="M727" s="7" t="s">
        <v>2</v>
      </c>
      <c r="N727" s="212"/>
      <c r="O727" s="192"/>
      <c r="P727" s="192"/>
      <c r="Q727" s="36">
        <v>3</v>
      </c>
      <c r="R727" s="7"/>
      <c r="S727" s="110"/>
      <c r="T727" s="8"/>
      <c r="U727" s="219"/>
      <c r="V727" s="209"/>
      <c r="W727" s="9" t="s">
        <v>3</v>
      </c>
      <c r="X727" s="7" t="s">
        <v>2</v>
      </c>
      <c r="Y727" s="240"/>
      <c r="Z727" s="13"/>
    </row>
    <row r="728" spans="1:26" ht="14.25" customHeight="1" x14ac:dyDescent="0.25">
      <c r="A728" s="189"/>
      <c r="B728" s="198"/>
      <c r="C728" s="198"/>
      <c r="D728" s="198"/>
      <c r="E728" s="198"/>
      <c r="F728" s="195"/>
      <c r="G728" s="198"/>
      <c r="H728" s="198"/>
      <c r="I728" s="198"/>
      <c r="J728" s="219"/>
      <c r="K728" s="209"/>
      <c r="L728" s="9" t="s">
        <v>4</v>
      </c>
      <c r="M728" s="7" t="s">
        <v>2</v>
      </c>
      <c r="N728" s="212"/>
      <c r="O728" s="192"/>
      <c r="P728" s="192"/>
      <c r="Q728" s="36">
        <v>4</v>
      </c>
      <c r="R728" s="7"/>
      <c r="S728" s="110"/>
      <c r="T728" s="8"/>
      <c r="U728" s="219"/>
      <c r="V728" s="209"/>
      <c r="W728" s="9" t="s">
        <v>4</v>
      </c>
      <c r="X728" s="7" t="s">
        <v>2</v>
      </c>
      <c r="Y728" s="240"/>
      <c r="Z728" s="13"/>
    </row>
    <row r="729" spans="1:26" ht="14.25" customHeight="1" x14ac:dyDescent="0.25">
      <c r="A729" s="189"/>
      <c r="B729" s="198"/>
      <c r="C729" s="198"/>
      <c r="D729" s="198"/>
      <c r="E729" s="198"/>
      <c r="F729" s="195"/>
      <c r="G729" s="198"/>
      <c r="H729" s="198"/>
      <c r="I729" s="198"/>
      <c r="J729" s="219"/>
      <c r="K729" s="209"/>
      <c r="L729" s="9" t="s">
        <v>5</v>
      </c>
      <c r="M729" s="7" t="s">
        <v>2</v>
      </c>
      <c r="N729" s="212"/>
      <c r="O729" s="192"/>
      <c r="P729" s="192"/>
      <c r="Q729" s="36">
        <v>5</v>
      </c>
      <c r="R729" s="7"/>
      <c r="S729" s="110"/>
      <c r="T729" s="8"/>
      <c r="U729" s="219"/>
      <c r="V729" s="209"/>
      <c r="W729" s="9" t="s">
        <v>5</v>
      </c>
      <c r="X729" s="7" t="s">
        <v>2</v>
      </c>
      <c r="Y729" s="240"/>
      <c r="Z729" s="13"/>
    </row>
    <row r="730" spans="1:26" ht="14.25" customHeight="1" x14ac:dyDescent="0.25">
      <c r="A730" s="189"/>
      <c r="B730" s="198"/>
      <c r="C730" s="198"/>
      <c r="D730" s="198"/>
      <c r="E730" s="198"/>
      <c r="F730" s="195"/>
      <c r="G730" s="198"/>
      <c r="H730" s="198"/>
      <c r="I730" s="198"/>
      <c r="J730" s="219"/>
      <c r="K730" s="209"/>
      <c r="L730" s="9" t="s">
        <v>6</v>
      </c>
      <c r="M730" s="7" t="s">
        <v>2</v>
      </c>
      <c r="N730" s="212"/>
      <c r="O730" s="192"/>
      <c r="P730" s="192"/>
      <c r="Q730" s="36">
        <v>6</v>
      </c>
      <c r="R730" s="7"/>
      <c r="S730" s="110"/>
      <c r="T730" s="8"/>
      <c r="U730" s="219"/>
      <c r="V730" s="209"/>
      <c r="W730" s="9" t="s">
        <v>6</v>
      </c>
      <c r="X730" s="7" t="s">
        <v>2</v>
      </c>
      <c r="Y730" s="240"/>
      <c r="Z730" s="13"/>
    </row>
    <row r="731" spans="1:26" ht="14.25" customHeight="1" x14ac:dyDescent="0.25">
      <c r="A731" s="189"/>
      <c r="B731" s="198"/>
      <c r="C731" s="198"/>
      <c r="D731" s="198"/>
      <c r="E731" s="198"/>
      <c r="F731" s="195"/>
      <c r="G731" s="198"/>
      <c r="H731" s="198"/>
      <c r="I731" s="198"/>
      <c r="J731" s="219"/>
      <c r="K731" s="209"/>
      <c r="L731" s="9" t="s">
        <v>7</v>
      </c>
      <c r="M731" s="7" t="s">
        <v>2</v>
      </c>
      <c r="N731" s="212"/>
      <c r="O731" s="192"/>
      <c r="P731" s="192"/>
      <c r="Q731" s="36">
        <v>7</v>
      </c>
      <c r="R731" s="7"/>
      <c r="S731" s="110"/>
      <c r="T731" s="8"/>
      <c r="U731" s="219"/>
      <c r="V731" s="209"/>
      <c r="W731" s="9" t="s">
        <v>7</v>
      </c>
      <c r="X731" s="7" t="s">
        <v>2</v>
      </c>
      <c r="Y731" s="240"/>
      <c r="Z731" s="13"/>
    </row>
    <row r="732" spans="1:26" ht="14.25" customHeight="1" x14ac:dyDescent="0.25">
      <c r="A732" s="189"/>
      <c r="B732" s="198"/>
      <c r="C732" s="198"/>
      <c r="D732" s="198"/>
      <c r="E732" s="198"/>
      <c r="F732" s="195"/>
      <c r="G732" s="198"/>
      <c r="H732" s="198"/>
      <c r="I732" s="198"/>
      <c r="J732" s="219"/>
      <c r="K732" s="209"/>
      <c r="L732" s="9" t="s">
        <v>8</v>
      </c>
      <c r="M732" s="7" t="s">
        <v>2</v>
      </c>
      <c r="N732" s="212"/>
      <c r="O732" s="192"/>
      <c r="P732" s="192"/>
      <c r="Q732" s="36">
        <v>8</v>
      </c>
      <c r="R732" s="7"/>
      <c r="S732" s="110"/>
      <c r="T732" s="8"/>
      <c r="U732" s="219"/>
      <c r="V732" s="209"/>
      <c r="W732" s="9" t="s">
        <v>8</v>
      </c>
      <c r="X732" s="7" t="s">
        <v>2</v>
      </c>
      <c r="Y732" s="240"/>
      <c r="Z732" s="13"/>
    </row>
    <row r="733" spans="1:26" ht="15" customHeight="1" thickBot="1" x14ac:dyDescent="0.3">
      <c r="A733" s="190"/>
      <c r="B733" s="199"/>
      <c r="C733" s="199"/>
      <c r="D733" s="199"/>
      <c r="E733" s="199"/>
      <c r="F733" s="196"/>
      <c r="G733" s="199"/>
      <c r="H733" s="199"/>
      <c r="I733" s="199"/>
      <c r="J733" s="223"/>
      <c r="K733" s="214"/>
      <c r="L733" s="47" t="s">
        <v>9</v>
      </c>
      <c r="M733" s="48" t="s">
        <v>2</v>
      </c>
      <c r="N733" s="213"/>
      <c r="O733" s="193"/>
      <c r="P733" s="193"/>
      <c r="Q733" s="49">
        <v>9</v>
      </c>
      <c r="R733" s="48"/>
      <c r="S733" s="111"/>
      <c r="T733" s="50"/>
      <c r="U733" s="223"/>
      <c r="V733" s="214"/>
      <c r="W733" s="47" t="s">
        <v>9</v>
      </c>
      <c r="X733" s="48" t="s">
        <v>2</v>
      </c>
      <c r="Y733" s="241"/>
      <c r="Z733" s="13"/>
    </row>
    <row r="734" spans="1:26" ht="14.25" customHeight="1" x14ac:dyDescent="0.25">
      <c r="A734" s="188">
        <f t="shared" ref="A734" si="73">A725+1</f>
        <v>82</v>
      </c>
      <c r="B734" s="197"/>
      <c r="C734" s="197"/>
      <c r="D734" s="197"/>
      <c r="E734" s="197"/>
      <c r="F734" s="194"/>
      <c r="G734" s="197"/>
      <c r="H734" s="197"/>
      <c r="I734" s="197"/>
      <c r="J734" s="218" t="s">
        <v>10</v>
      </c>
      <c r="K734" s="221" t="s">
        <v>164</v>
      </c>
      <c r="L734" s="222"/>
      <c r="M734" s="43" t="s">
        <v>0</v>
      </c>
      <c r="N734" s="211" t="str">
        <f>IF(J734="Threat",IFERROR(VLOOKUP(M734&amp;MAX(VLOOKUP(M735,Definition!$C$28:$E$33,3,FALSE),VLOOKUP(M736,Definition!$D$28:$E$33,2,FALSE),VLOOKUP(M737,ADMIN!$G$2:$H$7,2,FALSE),VLOOKUP(M738,ADMIN!$G$2:$H$7,2,FALSE),VLOOKUP(M739,ADMIN!$G$2:$H$7,2,FALSE),VLOOKUP(M740,ADMIN!$G$2:$H$7,2,FALSE),VLOOKUP(M741,ADMIN!$G$2:$H$7,2,FALSE),VLOOKUP(M742,ADMIN!$G$2:$H$7,2,FALSE)),ADMIN!$A$1:$B$35,2,FALSE),"NIL"),IF(J734="Opportunity",IFERROR(VLOOKUP(M734&amp;MAX(VLOOKUP(M735,Definition!$C$28:$D$33,5,FALSE),VLOOKUP(M736,Definition!$D$28:$D$33,4,FALSE),VLOOKUP(M737,ADMIN!$G$2:$H$7,2,FALSE),VLOOKUP(M738,ADMIN!$G$2:$H$7,2,FALSE),VLOOKUP(M739,ADMIN!$G$2:$H$7,2,FALSE),VLOOKUP(M740,ADMIN!$G$2:$H$7,2,FALSE),VLOOKUP(M741,ADMIN!$G$2:$H$7,2,FALSE),VLOOKUP(M742,ADMIN!$G$2:$H$7,2,FALSE)),ADMIN!$A$1:$C$35,3,FALSE),"NIL"),"Nil"))</f>
        <v>NIL</v>
      </c>
      <c r="O734" s="191"/>
      <c r="P734" s="191"/>
      <c r="Q734" s="44">
        <v>1</v>
      </c>
      <c r="R734" s="45"/>
      <c r="S734" s="109"/>
      <c r="T734" s="46"/>
      <c r="U734" s="218" t="s">
        <v>11</v>
      </c>
      <c r="V734" s="237" t="s">
        <v>164</v>
      </c>
      <c r="W734" s="238"/>
      <c r="X734" s="43" t="s">
        <v>0</v>
      </c>
      <c r="Y734" s="239" t="str">
        <f>IF(U734="Threat",IFERROR(VLOOKUP(X734&amp;MAX(VLOOKUP(X735,Definition!$C$28:$E$33,3,FALSE),VLOOKUP(X736,Definition!$D$28:$E$33,2,FALSE),VLOOKUP(X737,ADMIN!$G$2:$H$7,2,FALSE),VLOOKUP(X738,ADMIN!$G$2:$H$7,2,FALSE),VLOOKUP(X739,ADMIN!$G$2:$H$7,2,FALSE),VLOOKUP(X740,ADMIN!$G$2:$H$7,2,FALSE),VLOOKUP(X741,ADMIN!$G$2:$H$7,2,FALSE),VLOOKUP(X742,ADMIN!$G$2:$H$7,2,FALSE)),$A$1:$B$1,2,FALSE),"NIL"),IF(U734="Opportunity",IFERROR(VLOOKUP(X734&amp;MAX(VLOOKUP(X735,ADMIN!$D$2:$H$7,5,FALSE),VLOOKUP(X736,ADMIN!$E$2:$H$7,4,FALSE),VLOOKUP(X737,ADMIN!$G$2:$H$7,2,FALSE),VLOOKUP(X738,ADMIN!$G$2:$H$7,2,FALSE),VLOOKUP(X739,ADMIN!$G$2:$H$7,2,FALSE),VLOOKUP(X740,ADMIN!$G$2:$H$7,2,FALSE),VLOOKUP(X741,ADMIN!$G$2:$H$7,2,FALSE),VLOOKUP(X742,ADMIN!$G$2:$H$7,2,FALSE)),$A$1:$C$1,3,FALSE),"NIL"),"Nil"))</f>
        <v>NIL</v>
      </c>
      <c r="Z734" s="13"/>
    </row>
    <row r="735" spans="1:26" ht="14.25" customHeight="1" x14ac:dyDescent="0.25">
      <c r="A735" s="189"/>
      <c r="B735" s="198"/>
      <c r="C735" s="198"/>
      <c r="D735" s="198"/>
      <c r="E735" s="198"/>
      <c r="F735" s="195"/>
      <c r="G735" s="198"/>
      <c r="H735" s="198"/>
      <c r="I735" s="198"/>
      <c r="J735" s="219"/>
      <c r="K735" s="209" t="s">
        <v>158</v>
      </c>
      <c r="L735" s="9" t="s">
        <v>1</v>
      </c>
      <c r="M735" s="7" t="s">
        <v>2</v>
      </c>
      <c r="N735" s="212"/>
      <c r="O735" s="192"/>
      <c r="P735" s="192"/>
      <c r="Q735" s="36">
        <v>2</v>
      </c>
      <c r="R735" s="7"/>
      <c r="S735" s="110"/>
      <c r="T735" s="8"/>
      <c r="U735" s="219"/>
      <c r="V735" s="209" t="s">
        <v>158</v>
      </c>
      <c r="W735" s="9" t="s">
        <v>1</v>
      </c>
      <c r="X735" s="7" t="s">
        <v>2</v>
      </c>
      <c r="Y735" s="240"/>
      <c r="Z735" s="13"/>
    </row>
    <row r="736" spans="1:26" ht="14.25" customHeight="1" x14ac:dyDescent="0.25">
      <c r="A736" s="189"/>
      <c r="B736" s="198"/>
      <c r="C736" s="198"/>
      <c r="D736" s="198"/>
      <c r="E736" s="198"/>
      <c r="F736" s="195"/>
      <c r="G736" s="198"/>
      <c r="H736" s="198"/>
      <c r="I736" s="198"/>
      <c r="J736" s="219"/>
      <c r="K736" s="209"/>
      <c r="L736" s="9" t="s">
        <v>3</v>
      </c>
      <c r="M736" s="7" t="s">
        <v>2</v>
      </c>
      <c r="N736" s="212"/>
      <c r="O736" s="192"/>
      <c r="P736" s="192"/>
      <c r="Q736" s="36">
        <v>3</v>
      </c>
      <c r="R736" s="7"/>
      <c r="S736" s="110"/>
      <c r="T736" s="8"/>
      <c r="U736" s="219"/>
      <c r="V736" s="209"/>
      <c r="W736" s="9" t="s">
        <v>3</v>
      </c>
      <c r="X736" s="7" t="s">
        <v>2</v>
      </c>
      <c r="Y736" s="240"/>
      <c r="Z736" s="13"/>
    </row>
    <row r="737" spans="1:26" ht="14.25" customHeight="1" x14ac:dyDescent="0.25">
      <c r="A737" s="189"/>
      <c r="B737" s="198"/>
      <c r="C737" s="198"/>
      <c r="D737" s="198"/>
      <c r="E737" s="198"/>
      <c r="F737" s="195"/>
      <c r="G737" s="198"/>
      <c r="H737" s="198"/>
      <c r="I737" s="198"/>
      <c r="J737" s="219"/>
      <c r="K737" s="209"/>
      <c r="L737" s="9" t="s">
        <v>4</v>
      </c>
      <c r="M737" s="7" t="s">
        <v>2</v>
      </c>
      <c r="N737" s="212"/>
      <c r="O737" s="192"/>
      <c r="P737" s="192"/>
      <c r="Q737" s="36">
        <v>4</v>
      </c>
      <c r="R737" s="7"/>
      <c r="S737" s="110"/>
      <c r="T737" s="8"/>
      <c r="U737" s="219"/>
      <c r="V737" s="209"/>
      <c r="W737" s="9" t="s">
        <v>4</v>
      </c>
      <c r="X737" s="7" t="s">
        <v>2</v>
      </c>
      <c r="Y737" s="240"/>
      <c r="Z737" s="13"/>
    </row>
    <row r="738" spans="1:26" ht="14.25" customHeight="1" x14ac:dyDescent="0.25">
      <c r="A738" s="189"/>
      <c r="B738" s="198"/>
      <c r="C738" s="198"/>
      <c r="D738" s="198"/>
      <c r="E738" s="198"/>
      <c r="F738" s="195"/>
      <c r="G738" s="198"/>
      <c r="H738" s="198"/>
      <c r="I738" s="198"/>
      <c r="J738" s="219"/>
      <c r="K738" s="209"/>
      <c r="L738" s="9" t="s">
        <v>5</v>
      </c>
      <c r="M738" s="7" t="s">
        <v>2</v>
      </c>
      <c r="N738" s="212"/>
      <c r="O738" s="192"/>
      <c r="P738" s="192"/>
      <c r="Q738" s="36">
        <v>5</v>
      </c>
      <c r="R738" s="7"/>
      <c r="S738" s="110"/>
      <c r="T738" s="8"/>
      <c r="U738" s="219"/>
      <c r="V738" s="209"/>
      <c r="W738" s="9" t="s">
        <v>5</v>
      </c>
      <c r="X738" s="7" t="s">
        <v>2</v>
      </c>
      <c r="Y738" s="240"/>
      <c r="Z738" s="13"/>
    </row>
    <row r="739" spans="1:26" ht="14.25" customHeight="1" x14ac:dyDescent="0.25">
      <c r="A739" s="189"/>
      <c r="B739" s="198"/>
      <c r="C739" s="198"/>
      <c r="D739" s="198"/>
      <c r="E739" s="198"/>
      <c r="F739" s="195"/>
      <c r="G739" s="198"/>
      <c r="H739" s="198"/>
      <c r="I739" s="198"/>
      <c r="J739" s="219"/>
      <c r="K739" s="209"/>
      <c r="L739" s="9" t="s">
        <v>6</v>
      </c>
      <c r="M739" s="7" t="s">
        <v>2</v>
      </c>
      <c r="N739" s="212"/>
      <c r="O739" s="192"/>
      <c r="P739" s="192"/>
      <c r="Q739" s="36">
        <v>6</v>
      </c>
      <c r="R739" s="7"/>
      <c r="S739" s="110"/>
      <c r="T739" s="8"/>
      <c r="U739" s="219"/>
      <c r="V739" s="209"/>
      <c r="W739" s="9" t="s">
        <v>6</v>
      </c>
      <c r="X739" s="7" t="s">
        <v>2</v>
      </c>
      <c r="Y739" s="240"/>
      <c r="Z739" s="13"/>
    </row>
    <row r="740" spans="1:26" ht="14.25" customHeight="1" x14ac:dyDescent="0.25">
      <c r="A740" s="189"/>
      <c r="B740" s="198"/>
      <c r="C740" s="198"/>
      <c r="D740" s="198"/>
      <c r="E740" s="198"/>
      <c r="F740" s="195"/>
      <c r="G740" s="198"/>
      <c r="H740" s="198"/>
      <c r="I740" s="198"/>
      <c r="J740" s="219"/>
      <c r="K740" s="209"/>
      <c r="L740" s="9" t="s">
        <v>7</v>
      </c>
      <c r="M740" s="7" t="s">
        <v>2</v>
      </c>
      <c r="N740" s="212"/>
      <c r="O740" s="192"/>
      <c r="P740" s="192"/>
      <c r="Q740" s="36">
        <v>7</v>
      </c>
      <c r="R740" s="7"/>
      <c r="S740" s="110"/>
      <c r="T740" s="8"/>
      <c r="U740" s="219"/>
      <c r="V740" s="209"/>
      <c r="W740" s="9" t="s">
        <v>7</v>
      </c>
      <c r="X740" s="7" t="s">
        <v>2</v>
      </c>
      <c r="Y740" s="240"/>
      <c r="Z740" s="13"/>
    </row>
    <row r="741" spans="1:26" ht="14.25" customHeight="1" x14ac:dyDescent="0.25">
      <c r="A741" s="189"/>
      <c r="B741" s="198"/>
      <c r="C741" s="198"/>
      <c r="D741" s="198"/>
      <c r="E741" s="198"/>
      <c r="F741" s="195"/>
      <c r="G741" s="198"/>
      <c r="H741" s="198"/>
      <c r="I741" s="198"/>
      <c r="J741" s="219"/>
      <c r="K741" s="209"/>
      <c r="L741" s="9" t="s">
        <v>8</v>
      </c>
      <c r="M741" s="7" t="s">
        <v>2</v>
      </c>
      <c r="N741" s="212"/>
      <c r="O741" s="192"/>
      <c r="P741" s="192"/>
      <c r="Q741" s="36">
        <v>8</v>
      </c>
      <c r="R741" s="7"/>
      <c r="S741" s="110"/>
      <c r="T741" s="8"/>
      <c r="U741" s="219"/>
      <c r="V741" s="209"/>
      <c r="W741" s="9" t="s">
        <v>8</v>
      </c>
      <c r="X741" s="7" t="s">
        <v>2</v>
      </c>
      <c r="Y741" s="240"/>
      <c r="Z741" s="13"/>
    </row>
    <row r="742" spans="1:26" ht="15" customHeight="1" thickBot="1" x14ac:dyDescent="0.3">
      <c r="A742" s="190"/>
      <c r="B742" s="199"/>
      <c r="C742" s="199"/>
      <c r="D742" s="199"/>
      <c r="E742" s="199"/>
      <c r="F742" s="196"/>
      <c r="G742" s="199"/>
      <c r="H742" s="199"/>
      <c r="I742" s="199"/>
      <c r="J742" s="223"/>
      <c r="K742" s="214"/>
      <c r="L742" s="47" t="s">
        <v>9</v>
      </c>
      <c r="M742" s="48" t="s">
        <v>2</v>
      </c>
      <c r="N742" s="213"/>
      <c r="O742" s="193"/>
      <c r="P742" s="193"/>
      <c r="Q742" s="49">
        <v>9</v>
      </c>
      <c r="R742" s="48"/>
      <c r="S742" s="111"/>
      <c r="T742" s="50"/>
      <c r="U742" s="223"/>
      <c r="V742" s="214"/>
      <c r="W742" s="47" t="s">
        <v>9</v>
      </c>
      <c r="X742" s="48" t="s">
        <v>2</v>
      </c>
      <c r="Y742" s="241"/>
      <c r="Z742" s="13"/>
    </row>
    <row r="743" spans="1:26" ht="14.25" customHeight="1" x14ac:dyDescent="0.25">
      <c r="A743" s="188">
        <f t="shared" ref="A743" si="74">A734+1</f>
        <v>83</v>
      </c>
      <c r="B743" s="197"/>
      <c r="C743" s="197"/>
      <c r="D743" s="197"/>
      <c r="E743" s="197"/>
      <c r="F743" s="194"/>
      <c r="G743" s="197"/>
      <c r="H743" s="197"/>
      <c r="I743" s="197"/>
      <c r="J743" s="218" t="s">
        <v>10</v>
      </c>
      <c r="K743" s="221" t="s">
        <v>164</v>
      </c>
      <c r="L743" s="222"/>
      <c r="M743" s="43" t="s">
        <v>0</v>
      </c>
      <c r="N743" s="211" t="str">
        <f>IF(J743="Threat",IFERROR(VLOOKUP(M743&amp;MAX(VLOOKUP(M744,Definition!$C$28:$E$33,3,FALSE),VLOOKUP(M745,Definition!$D$28:$E$33,2,FALSE),VLOOKUP(M746,ADMIN!$G$2:$H$7,2,FALSE),VLOOKUP(M747,ADMIN!$G$2:$H$7,2,FALSE),VLOOKUP(M748,ADMIN!$G$2:$H$7,2,FALSE),VLOOKUP(M749,ADMIN!$G$2:$H$7,2,FALSE),VLOOKUP(M750,ADMIN!$G$2:$H$7,2,FALSE),VLOOKUP(M751,ADMIN!$G$2:$H$7,2,FALSE)),ADMIN!$A$1:$B$35,2,FALSE),"NIL"),IF(J743="Opportunity",IFERROR(VLOOKUP(M743&amp;MAX(VLOOKUP(M744,Definition!$C$28:$D$33,5,FALSE),VLOOKUP(M745,Definition!$D$28:$D$33,4,FALSE),VLOOKUP(M746,ADMIN!$G$2:$H$7,2,FALSE),VLOOKUP(M747,ADMIN!$G$2:$H$7,2,FALSE),VLOOKUP(M748,ADMIN!$G$2:$H$7,2,FALSE),VLOOKUP(M749,ADMIN!$G$2:$H$7,2,FALSE),VLOOKUP(M750,ADMIN!$G$2:$H$7,2,FALSE),VLOOKUP(M751,ADMIN!$G$2:$H$7,2,FALSE)),ADMIN!$A$1:$C$35,3,FALSE),"NIL"),"Nil"))</f>
        <v>NIL</v>
      </c>
      <c r="O743" s="191"/>
      <c r="P743" s="191"/>
      <c r="Q743" s="44">
        <v>1</v>
      </c>
      <c r="R743" s="45"/>
      <c r="S743" s="109"/>
      <c r="T743" s="46"/>
      <c r="U743" s="218" t="s">
        <v>11</v>
      </c>
      <c r="V743" s="237" t="s">
        <v>164</v>
      </c>
      <c r="W743" s="238"/>
      <c r="X743" s="43" t="s">
        <v>0</v>
      </c>
      <c r="Y743" s="239" t="str">
        <f>IF(U743="Threat",IFERROR(VLOOKUP(X743&amp;MAX(VLOOKUP(X744,Definition!$C$28:$E$33,3,FALSE),VLOOKUP(X745,Definition!$D$28:$E$33,2,FALSE),VLOOKUP(X746,ADMIN!$G$2:$H$7,2,FALSE),VLOOKUP(X747,ADMIN!$G$2:$H$7,2,FALSE),VLOOKUP(X748,ADMIN!$G$2:$H$7,2,FALSE),VLOOKUP(X749,ADMIN!$G$2:$H$7,2,FALSE),VLOOKUP(X750,ADMIN!$G$2:$H$7,2,FALSE),VLOOKUP(X751,ADMIN!$G$2:$H$7,2,FALSE)),$A$1:$B$1,2,FALSE),"NIL"),IF(U743="Opportunity",IFERROR(VLOOKUP(X743&amp;MAX(VLOOKUP(X744,ADMIN!$D$2:$H$7,5,FALSE),VLOOKUP(X745,ADMIN!$E$2:$H$7,4,FALSE),VLOOKUP(X746,ADMIN!$G$2:$H$7,2,FALSE),VLOOKUP(X747,ADMIN!$G$2:$H$7,2,FALSE),VLOOKUP(X748,ADMIN!$G$2:$H$7,2,FALSE),VLOOKUP(X749,ADMIN!$G$2:$H$7,2,FALSE),VLOOKUP(X750,ADMIN!$G$2:$H$7,2,FALSE),VLOOKUP(X751,ADMIN!$G$2:$H$7,2,FALSE)),$A$1:$C$1,3,FALSE),"NIL"),"Nil"))</f>
        <v>NIL</v>
      </c>
      <c r="Z743" s="13"/>
    </row>
    <row r="744" spans="1:26" ht="14.25" customHeight="1" x14ac:dyDescent="0.25">
      <c r="A744" s="189"/>
      <c r="B744" s="198"/>
      <c r="C744" s="198"/>
      <c r="D744" s="198"/>
      <c r="E744" s="198"/>
      <c r="F744" s="195"/>
      <c r="G744" s="198"/>
      <c r="H744" s="198"/>
      <c r="I744" s="198"/>
      <c r="J744" s="219"/>
      <c r="K744" s="209" t="s">
        <v>158</v>
      </c>
      <c r="L744" s="9" t="s">
        <v>1</v>
      </c>
      <c r="M744" s="7" t="s">
        <v>2</v>
      </c>
      <c r="N744" s="212"/>
      <c r="O744" s="192"/>
      <c r="P744" s="192"/>
      <c r="Q744" s="36">
        <v>2</v>
      </c>
      <c r="R744" s="7"/>
      <c r="S744" s="110"/>
      <c r="T744" s="8"/>
      <c r="U744" s="219"/>
      <c r="V744" s="209" t="s">
        <v>158</v>
      </c>
      <c r="W744" s="9" t="s">
        <v>1</v>
      </c>
      <c r="X744" s="7" t="s">
        <v>2</v>
      </c>
      <c r="Y744" s="240"/>
      <c r="Z744" s="13"/>
    </row>
    <row r="745" spans="1:26" ht="14.25" customHeight="1" x14ac:dyDescent="0.25">
      <c r="A745" s="189"/>
      <c r="B745" s="198"/>
      <c r="C745" s="198"/>
      <c r="D745" s="198"/>
      <c r="E745" s="198"/>
      <c r="F745" s="195"/>
      <c r="G745" s="198"/>
      <c r="H745" s="198"/>
      <c r="I745" s="198"/>
      <c r="J745" s="219"/>
      <c r="K745" s="209"/>
      <c r="L745" s="9" t="s">
        <v>3</v>
      </c>
      <c r="M745" s="7" t="s">
        <v>2</v>
      </c>
      <c r="N745" s="212"/>
      <c r="O745" s="192"/>
      <c r="P745" s="192"/>
      <c r="Q745" s="36">
        <v>3</v>
      </c>
      <c r="R745" s="7"/>
      <c r="S745" s="110"/>
      <c r="T745" s="8"/>
      <c r="U745" s="219"/>
      <c r="V745" s="209"/>
      <c r="W745" s="9" t="s">
        <v>3</v>
      </c>
      <c r="X745" s="7" t="s">
        <v>2</v>
      </c>
      <c r="Y745" s="240"/>
      <c r="Z745" s="13"/>
    </row>
    <row r="746" spans="1:26" ht="14.25" customHeight="1" x14ac:dyDescent="0.25">
      <c r="A746" s="189"/>
      <c r="B746" s="198"/>
      <c r="C746" s="198"/>
      <c r="D746" s="198"/>
      <c r="E746" s="198"/>
      <c r="F746" s="195"/>
      <c r="G746" s="198"/>
      <c r="H746" s="198"/>
      <c r="I746" s="198"/>
      <c r="J746" s="219"/>
      <c r="K746" s="209"/>
      <c r="L746" s="9" t="s">
        <v>4</v>
      </c>
      <c r="M746" s="7" t="s">
        <v>2</v>
      </c>
      <c r="N746" s="212"/>
      <c r="O746" s="192"/>
      <c r="P746" s="192"/>
      <c r="Q746" s="36">
        <v>4</v>
      </c>
      <c r="R746" s="7"/>
      <c r="S746" s="110"/>
      <c r="T746" s="8"/>
      <c r="U746" s="219"/>
      <c r="V746" s="209"/>
      <c r="W746" s="9" t="s">
        <v>4</v>
      </c>
      <c r="X746" s="7" t="s">
        <v>2</v>
      </c>
      <c r="Y746" s="240"/>
      <c r="Z746" s="13"/>
    </row>
    <row r="747" spans="1:26" ht="14.25" customHeight="1" x14ac:dyDescent="0.25">
      <c r="A747" s="189"/>
      <c r="B747" s="198"/>
      <c r="C747" s="198"/>
      <c r="D747" s="198"/>
      <c r="E747" s="198"/>
      <c r="F747" s="195"/>
      <c r="G747" s="198"/>
      <c r="H747" s="198"/>
      <c r="I747" s="198"/>
      <c r="J747" s="219"/>
      <c r="K747" s="209"/>
      <c r="L747" s="9" t="s">
        <v>5</v>
      </c>
      <c r="M747" s="7" t="s">
        <v>2</v>
      </c>
      <c r="N747" s="212"/>
      <c r="O747" s="192"/>
      <c r="P747" s="192"/>
      <c r="Q747" s="36">
        <v>5</v>
      </c>
      <c r="R747" s="7"/>
      <c r="S747" s="110"/>
      <c r="T747" s="8"/>
      <c r="U747" s="219"/>
      <c r="V747" s="209"/>
      <c r="W747" s="9" t="s">
        <v>5</v>
      </c>
      <c r="X747" s="7" t="s">
        <v>2</v>
      </c>
      <c r="Y747" s="240"/>
      <c r="Z747" s="13"/>
    </row>
    <row r="748" spans="1:26" ht="14.25" customHeight="1" x14ac:dyDescent="0.25">
      <c r="A748" s="189"/>
      <c r="B748" s="198"/>
      <c r="C748" s="198"/>
      <c r="D748" s="198"/>
      <c r="E748" s="198"/>
      <c r="F748" s="195"/>
      <c r="G748" s="198"/>
      <c r="H748" s="198"/>
      <c r="I748" s="198"/>
      <c r="J748" s="219"/>
      <c r="K748" s="209"/>
      <c r="L748" s="9" t="s">
        <v>6</v>
      </c>
      <c r="M748" s="7" t="s">
        <v>2</v>
      </c>
      <c r="N748" s="212"/>
      <c r="O748" s="192"/>
      <c r="P748" s="192"/>
      <c r="Q748" s="36">
        <v>6</v>
      </c>
      <c r="R748" s="7"/>
      <c r="S748" s="110"/>
      <c r="T748" s="8"/>
      <c r="U748" s="219"/>
      <c r="V748" s="209"/>
      <c r="W748" s="9" t="s">
        <v>6</v>
      </c>
      <c r="X748" s="7" t="s">
        <v>2</v>
      </c>
      <c r="Y748" s="240"/>
      <c r="Z748" s="13"/>
    </row>
    <row r="749" spans="1:26" ht="14.25" customHeight="1" x14ac:dyDescent="0.25">
      <c r="A749" s="189"/>
      <c r="B749" s="198"/>
      <c r="C749" s="198"/>
      <c r="D749" s="198"/>
      <c r="E749" s="198"/>
      <c r="F749" s="195"/>
      <c r="G749" s="198"/>
      <c r="H749" s="198"/>
      <c r="I749" s="198"/>
      <c r="J749" s="219"/>
      <c r="K749" s="209"/>
      <c r="L749" s="9" t="s">
        <v>7</v>
      </c>
      <c r="M749" s="7" t="s">
        <v>2</v>
      </c>
      <c r="N749" s="212"/>
      <c r="O749" s="192"/>
      <c r="P749" s="192"/>
      <c r="Q749" s="36">
        <v>7</v>
      </c>
      <c r="R749" s="7"/>
      <c r="S749" s="110"/>
      <c r="T749" s="8"/>
      <c r="U749" s="219"/>
      <c r="V749" s="209"/>
      <c r="W749" s="9" t="s">
        <v>7</v>
      </c>
      <c r="X749" s="7" t="s">
        <v>2</v>
      </c>
      <c r="Y749" s="240"/>
      <c r="Z749" s="13"/>
    </row>
    <row r="750" spans="1:26" ht="14.25" customHeight="1" x14ac:dyDescent="0.25">
      <c r="A750" s="189"/>
      <c r="B750" s="198"/>
      <c r="C750" s="198"/>
      <c r="D750" s="198"/>
      <c r="E750" s="198"/>
      <c r="F750" s="195"/>
      <c r="G750" s="198"/>
      <c r="H750" s="198"/>
      <c r="I750" s="198"/>
      <c r="J750" s="219"/>
      <c r="K750" s="209"/>
      <c r="L750" s="9" t="s">
        <v>8</v>
      </c>
      <c r="M750" s="7" t="s">
        <v>2</v>
      </c>
      <c r="N750" s="212"/>
      <c r="O750" s="192"/>
      <c r="P750" s="192"/>
      <c r="Q750" s="36">
        <v>8</v>
      </c>
      <c r="R750" s="7"/>
      <c r="S750" s="110"/>
      <c r="T750" s="8"/>
      <c r="U750" s="219"/>
      <c r="V750" s="209"/>
      <c r="W750" s="9" t="s">
        <v>8</v>
      </c>
      <c r="X750" s="7" t="s">
        <v>2</v>
      </c>
      <c r="Y750" s="240"/>
      <c r="Z750" s="13"/>
    </row>
    <row r="751" spans="1:26" ht="15" customHeight="1" thickBot="1" x14ac:dyDescent="0.3">
      <c r="A751" s="190"/>
      <c r="B751" s="199"/>
      <c r="C751" s="199"/>
      <c r="D751" s="199"/>
      <c r="E751" s="199"/>
      <c r="F751" s="196"/>
      <c r="G751" s="199"/>
      <c r="H751" s="199"/>
      <c r="I751" s="199"/>
      <c r="J751" s="223"/>
      <c r="K751" s="214"/>
      <c r="L751" s="47" t="s">
        <v>9</v>
      </c>
      <c r="M751" s="48" t="s">
        <v>2</v>
      </c>
      <c r="N751" s="213"/>
      <c r="O751" s="193"/>
      <c r="P751" s="193"/>
      <c r="Q751" s="49">
        <v>9</v>
      </c>
      <c r="R751" s="48"/>
      <c r="S751" s="111"/>
      <c r="T751" s="50"/>
      <c r="U751" s="223"/>
      <c r="V751" s="214"/>
      <c r="W751" s="47" t="s">
        <v>9</v>
      </c>
      <c r="X751" s="48" t="s">
        <v>2</v>
      </c>
      <c r="Y751" s="241"/>
      <c r="Z751" s="13"/>
    </row>
    <row r="752" spans="1:26" ht="14.25" customHeight="1" x14ac:dyDescent="0.25">
      <c r="A752" s="188">
        <f t="shared" ref="A752" si="75">A743+1</f>
        <v>84</v>
      </c>
      <c r="B752" s="197"/>
      <c r="C752" s="197"/>
      <c r="D752" s="197"/>
      <c r="E752" s="197"/>
      <c r="F752" s="194"/>
      <c r="G752" s="197"/>
      <c r="H752" s="197"/>
      <c r="I752" s="197"/>
      <c r="J752" s="218" t="s">
        <v>10</v>
      </c>
      <c r="K752" s="221" t="s">
        <v>164</v>
      </c>
      <c r="L752" s="222"/>
      <c r="M752" s="43" t="s">
        <v>0</v>
      </c>
      <c r="N752" s="211" t="str">
        <f>IF(J752="Threat",IFERROR(VLOOKUP(M752&amp;MAX(VLOOKUP(M753,Definition!$C$28:$E$33,3,FALSE),VLOOKUP(M754,Definition!$D$28:$E$33,2,FALSE),VLOOKUP(M755,ADMIN!$G$2:$H$7,2,FALSE),VLOOKUP(M756,ADMIN!$G$2:$H$7,2,FALSE),VLOOKUP(M757,ADMIN!$G$2:$H$7,2,FALSE),VLOOKUP(M758,ADMIN!$G$2:$H$7,2,FALSE),VLOOKUP(M759,ADMIN!$G$2:$H$7,2,FALSE),VLOOKUP(M760,ADMIN!$G$2:$H$7,2,FALSE)),ADMIN!$A$1:$B$35,2,FALSE),"NIL"),IF(J752="Opportunity",IFERROR(VLOOKUP(M752&amp;MAX(VLOOKUP(M753,Definition!$C$28:$D$33,5,FALSE),VLOOKUP(M754,Definition!$D$28:$D$33,4,FALSE),VLOOKUP(M755,ADMIN!$G$2:$H$7,2,FALSE),VLOOKUP(M756,ADMIN!$G$2:$H$7,2,FALSE),VLOOKUP(M757,ADMIN!$G$2:$H$7,2,FALSE),VLOOKUP(M758,ADMIN!$G$2:$H$7,2,FALSE),VLOOKUP(M759,ADMIN!$G$2:$H$7,2,FALSE),VLOOKUP(M760,ADMIN!$G$2:$H$7,2,FALSE)),ADMIN!$A$1:$C$35,3,FALSE),"NIL"),"Nil"))</f>
        <v>NIL</v>
      </c>
      <c r="O752" s="191"/>
      <c r="P752" s="191"/>
      <c r="Q752" s="44">
        <v>1</v>
      </c>
      <c r="R752" s="45"/>
      <c r="S752" s="109"/>
      <c r="T752" s="46"/>
      <c r="U752" s="218" t="s">
        <v>11</v>
      </c>
      <c r="V752" s="237" t="s">
        <v>164</v>
      </c>
      <c r="W752" s="238"/>
      <c r="X752" s="43" t="s">
        <v>0</v>
      </c>
      <c r="Y752" s="239" t="str">
        <f>IF(U752="Threat",IFERROR(VLOOKUP(X752&amp;MAX(VLOOKUP(X753,Definition!$C$28:$E$33,3,FALSE),VLOOKUP(X754,Definition!$D$28:$E$33,2,FALSE),VLOOKUP(X755,ADMIN!$G$2:$H$7,2,FALSE),VLOOKUP(X756,ADMIN!$G$2:$H$7,2,FALSE),VLOOKUP(X757,ADMIN!$G$2:$H$7,2,FALSE),VLOOKUP(X758,ADMIN!$G$2:$H$7,2,FALSE),VLOOKUP(X759,ADMIN!$G$2:$H$7,2,FALSE),VLOOKUP(X760,ADMIN!$G$2:$H$7,2,FALSE)),$A$1:$B$1,2,FALSE),"NIL"),IF(U752="Opportunity",IFERROR(VLOOKUP(X752&amp;MAX(VLOOKUP(X753,ADMIN!$D$2:$H$7,5,FALSE),VLOOKUP(X754,ADMIN!$E$2:$H$7,4,FALSE),VLOOKUP(X755,ADMIN!$G$2:$H$7,2,FALSE),VLOOKUP(X756,ADMIN!$G$2:$H$7,2,FALSE),VLOOKUP(X757,ADMIN!$G$2:$H$7,2,FALSE),VLOOKUP(X758,ADMIN!$G$2:$H$7,2,FALSE),VLOOKUP(X759,ADMIN!$G$2:$H$7,2,FALSE),VLOOKUP(X760,ADMIN!$G$2:$H$7,2,FALSE)),$A$1:$C$1,3,FALSE),"NIL"),"Nil"))</f>
        <v>NIL</v>
      </c>
      <c r="Z752" s="13"/>
    </row>
    <row r="753" spans="1:26" ht="14.25" customHeight="1" x14ac:dyDescent="0.25">
      <c r="A753" s="189"/>
      <c r="B753" s="198"/>
      <c r="C753" s="198"/>
      <c r="D753" s="198"/>
      <c r="E753" s="198"/>
      <c r="F753" s="195"/>
      <c r="G753" s="198"/>
      <c r="H753" s="198"/>
      <c r="I753" s="198"/>
      <c r="J753" s="219"/>
      <c r="K753" s="209" t="s">
        <v>158</v>
      </c>
      <c r="L753" s="9" t="s">
        <v>1</v>
      </c>
      <c r="M753" s="7" t="s">
        <v>2</v>
      </c>
      <c r="N753" s="212"/>
      <c r="O753" s="192"/>
      <c r="P753" s="192"/>
      <c r="Q753" s="36">
        <v>2</v>
      </c>
      <c r="R753" s="7"/>
      <c r="S753" s="110"/>
      <c r="T753" s="8"/>
      <c r="U753" s="219"/>
      <c r="V753" s="209" t="s">
        <v>158</v>
      </c>
      <c r="W753" s="9" t="s">
        <v>1</v>
      </c>
      <c r="X753" s="7" t="s">
        <v>2</v>
      </c>
      <c r="Y753" s="240"/>
      <c r="Z753" s="13"/>
    </row>
    <row r="754" spans="1:26" ht="14.25" customHeight="1" x14ac:dyDescent="0.25">
      <c r="A754" s="189"/>
      <c r="B754" s="198"/>
      <c r="C754" s="198"/>
      <c r="D754" s="198"/>
      <c r="E754" s="198"/>
      <c r="F754" s="195"/>
      <c r="G754" s="198"/>
      <c r="H754" s="198"/>
      <c r="I754" s="198"/>
      <c r="J754" s="219"/>
      <c r="K754" s="209"/>
      <c r="L754" s="9" t="s">
        <v>3</v>
      </c>
      <c r="M754" s="7" t="s">
        <v>2</v>
      </c>
      <c r="N754" s="212"/>
      <c r="O754" s="192"/>
      <c r="P754" s="192"/>
      <c r="Q754" s="36">
        <v>3</v>
      </c>
      <c r="R754" s="7"/>
      <c r="S754" s="110"/>
      <c r="T754" s="8"/>
      <c r="U754" s="219"/>
      <c r="V754" s="209"/>
      <c r="W754" s="9" t="s">
        <v>3</v>
      </c>
      <c r="X754" s="7" t="s">
        <v>2</v>
      </c>
      <c r="Y754" s="240"/>
      <c r="Z754" s="13"/>
    </row>
    <row r="755" spans="1:26" ht="14.25" customHeight="1" x14ac:dyDescent="0.25">
      <c r="A755" s="189"/>
      <c r="B755" s="198"/>
      <c r="C755" s="198"/>
      <c r="D755" s="198"/>
      <c r="E755" s="198"/>
      <c r="F755" s="195"/>
      <c r="G755" s="198"/>
      <c r="H755" s="198"/>
      <c r="I755" s="198"/>
      <c r="J755" s="219"/>
      <c r="K755" s="209"/>
      <c r="L755" s="9" t="s">
        <v>4</v>
      </c>
      <c r="M755" s="7" t="s">
        <v>2</v>
      </c>
      <c r="N755" s="212"/>
      <c r="O755" s="192"/>
      <c r="P755" s="192"/>
      <c r="Q755" s="36">
        <v>4</v>
      </c>
      <c r="R755" s="7"/>
      <c r="S755" s="110"/>
      <c r="T755" s="8"/>
      <c r="U755" s="219"/>
      <c r="V755" s="209"/>
      <c r="W755" s="9" t="s">
        <v>4</v>
      </c>
      <c r="X755" s="7" t="s">
        <v>2</v>
      </c>
      <c r="Y755" s="240"/>
      <c r="Z755" s="13"/>
    </row>
    <row r="756" spans="1:26" ht="14.25" customHeight="1" x14ac:dyDescent="0.25">
      <c r="A756" s="189"/>
      <c r="B756" s="198"/>
      <c r="C756" s="198"/>
      <c r="D756" s="198"/>
      <c r="E756" s="198"/>
      <c r="F756" s="195"/>
      <c r="G756" s="198"/>
      <c r="H756" s="198"/>
      <c r="I756" s="198"/>
      <c r="J756" s="219"/>
      <c r="K756" s="209"/>
      <c r="L756" s="9" t="s">
        <v>5</v>
      </c>
      <c r="M756" s="7" t="s">
        <v>2</v>
      </c>
      <c r="N756" s="212"/>
      <c r="O756" s="192"/>
      <c r="P756" s="192"/>
      <c r="Q756" s="36">
        <v>5</v>
      </c>
      <c r="R756" s="7"/>
      <c r="S756" s="110"/>
      <c r="T756" s="8"/>
      <c r="U756" s="219"/>
      <c r="V756" s="209"/>
      <c r="W756" s="9" t="s">
        <v>5</v>
      </c>
      <c r="X756" s="7" t="s">
        <v>2</v>
      </c>
      <c r="Y756" s="240"/>
      <c r="Z756" s="13"/>
    </row>
    <row r="757" spans="1:26" ht="14.25" customHeight="1" x14ac:dyDescent="0.25">
      <c r="A757" s="189"/>
      <c r="B757" s="198"/>
      <c r="C757" s="198"/>
      <c r="D757" s="198"/>
      <c r="E757" s="198"/>
      <c r="F757" s="195"/>
      <c r="G757" s="198"/>
      <c r="H757" s="198"/>
      <c r="I757" s="198"/>
      <c r="J757" s="219"/>
      <c r="K757" s="209"/>
      <c r="L757" s="9" t="s">
        <v>6</v>
      </c>
      <c r="M757" s="7" t="s">
        <v>2</v>
      </c>
      <c r="N757" s="212"/>
      <c r="O757" s="192"/>
      <c r="P757" s="192"/>
      <c r="Q757" s="36">
        <v>6</v>
      </c>
      <c r="R757" s="7"/>
      <c r="S757" s="110"/>
      <c r="T757" s="8"/>
      <c r="U757" s="219"/>
      <c r="V757" s="209"/>
      <c r="W757" s="9" t="s">
        <v>6</v>
      </c>
      <c r="X757" s="7" t="s">
        <v>2</v>
      </c>
      <c r="Y757" s="240"/>
      <c r="Z757" s="13"/>
    </row>
    <row r="758" spans="1:26" ht="14.25" customHeight="1" x14ac:dyDescent="0.25">
      <c r="A758" s="189"/>
      <c r="B758" s="198"/>
      <c r="C758" s="198"/>
      <c r="D758" s="198"/>
      <c r="E758" s="198"/>
      <c r="F758" s="195"/>
      <c r="G758" s="198"/>
      <c r="H758" s="198"/>
      <c r="I758" s="198"/>
      <c r="J758" s="219"/>
      <c r="K758" s="209"/>
      <c r="L758" s="9" t="s">
        <v>7</v>
      </c>
      <c r="M758" s="7" t="s">
        <v>2</v>
      </c>
      <c r="N758" s="212"/>
      <c r="O758" s="192"/>
      <c r="P758" s="192"/>
      <c r="Q758" s="36">
        <v>7</v>
      </c>
      <c r="R758" s="7"/>
      <c r="S758" s="110"/>
      <c r="T758" s="8"/>
      <c r="U758" s="219"/>
      <c r="V758" s="209"/>
      <c r="W758" s="9" t="s">
        <v>7</v>
      </c>
      <c r="X758" s="7" t="s">
        <v>2</v>
      </c>
      <c r="Y758" s="240"/>
      <c r="Z758" s="13"/>
    </row>
    <row r="759" spans="1:26" ht="14.25" customHeight="1" x14ac:dyDescent="0.25">
      <c r="A759" s="189"/>
      <c r="B759" s="198"/>
      <c r="C759" s="198"/>
      <c r="D759" s="198"/>
      <c r="E759" s="198"/>
      <c r="F759" s="195"/>
      <c r="G759" s="198"/>
      <c r="H759" s="198"/>
      <c r="I759" s="198"/>
      <c r="J759" s="219"/>
      <c r="K759" s="209"/>
      <c r="L759" s="9" t="s">
        <v>8</v>
      </c>
      <c r="M759" s="7" t="s">
        <v>2</v>
      </c>
      <c r="N759" s="212"/>
      <c r="O759" s="192"/>
      <c r="P759" s="192"/>
      <c r="Q759" s="36">
        <v>8</v>
      </c>
      <c r="R759" s="7"/>
      <c r="S759" s="110"/>
      <c r="T759" s="8"/>
      <c r="U759" s="219"/>
      <c r="V759" s="209"/>
      <c r="W759" s="9" t="s">
        <v>8</v>
      </c>
      <c r="X759" s="7" t="s">
        <v>2</v>
      </c>
      <c r="Y759" s="240"/>
      <c r="Z759" s="13"/>
    </row>
    <row r="760" spans="1:26" ht="15" customHeight="1" thickBot="1" x14ac:dyDescent="0.3">
      <c r="A760" s="190"/>
      <c r="B760" s="199"/>
      <c r="C760" s="199"/>
      <c r="D760" s="199"/>
      <c r="E760" s="199"/>
      <c r="F760" s="196"/>
      <c r="G760" s="199"/>
      <c r="H760" s="199"/>
      <c r="I760" s="199"/>
      <c r="J760" s="223"/>
      <c r="K760" s="214"/>
      <c r="L760" s="47" t="s">
        <v>9</v>
      </c>
      <c r="M760" s="48" t="s">
        <v>2</v>
      </c>
      <c r="N760" s="213"/>
      <c r="O760" s="193"/>
      <c r="P760" s="193"/>
      <c r="Q760" s="49">
        <v>9</v>
      </c>
      <c r="R760" s="48"/>
      <c r="S760" s="111"/>
      <c r="T760" s="50"/>
      <c r="U760" s="223"/>
      <c r="V760" s="214"/>
      <c r="W760" s="47" t="s">
        <v>9</v>
      </c>
      <c r="X760" s="48" t="s">
        <v>2</v>
      </c>
      <c r="Y760" s="241"/>
      <c r="Z760" s="13"/>
    </row>
    <row r="761" spans="1:26" ht="14.25" customHeight="1" x14ac:dyDescent="0.25">
      <c r="A761" s="188">
        <f t="shared" ref="A761" si="76">A752+1</f>
        <v>85</v>
      </c>
      <c r="B761" s="197"/>
      <c r="C761" s="197"/>
      <c r="D761" s="197"/>
      <c r="E761" s="197"/>
      <c r="F761" s="194"/>
      <c r="G761" s="197"/>
      <c r="H761" s="197"/>
      <c r="I761" s="197"/>
      <c r="J761" s="218" t="s">
        <v>10</v>
      </c>
      <c r="K761" s="221" t="s">
        <v>164</v>
      </c>
      <c r="L761" s="222"/>
      <c r="M761" s="43" t="s">
        <v>0</v>
      </c>
      <c r="N761" s="211" t="str">
        <f>IF(J761="Threat",IFERROR(VLOOKUP(M761&amp;MAX(VLOOKUP(M762,Definition!$C$28:$E$33,3,FALSE),VLOOKUP(M763,Definition!$D$28:$E$33,2,FALSE),VLOOKUP(M764,ADMIN!$G$2:$H$7,2,FALSE),VLOOKUP(M765,ADMIN!$G$2:$H$7,2,FALSE),VLOOKUP(M766,ADMIN!$G$2:$H$7,2,FALSE),VLOOKUP(M767,ADMIN!$G$2:$H$7,2,FALSE),VLOOKUP(M768,ADMIN!$G$2:$H$7,2,FALSE),VLOOKUP(M769,ADMIN!$G$2:$H$7,2,FALSE)),ADMIN!$A$1:$B$35,2,FALSE),"NIL"),IF(J761="Opportunity",IFERROR(VLOOKUP(M761&amp;MAX(VLOOKUP(M762,Definition!$C$28:$D$33,5,FALSE),VLOOKUP(M763,Definition!$D$28:$D$33,4,FALSE),VLOOKUP(M764,ADMIN!$G$2:$H$7,2,FALSE),VLOOKUP(M765,ADMIN!$G$2:$H$7,2,FALSE),VLOOKUP(M766,ADMIN!$G$2:$H$7,2,FALSE),VLOOKUP(M767,ADMIN!$G$2:$H$7,2,FALSE),VLOOKUP(M768,ADMIN!$G$2:$H$7,2,FALSE),VLOOKUP(M769,ADMIN!$G$2:$H$7,2,FALSE)),ADMIN!$A$1:$C$35,3,FALSE),"NIL"),"Nil"))</f>
        <v>NIL</v>
      </c>
      <c r="O761" s="191"/>
      <c r="P761" s="191"/>
      <c r="Q761" s="44">
        <v>1</v>
      </c>
      <c r="R761" s="45"/>
      <c r="S761" s="109"/>
      <c r="T761" s="46"/>
      <c r="U761" s="218" t="s">
        <v>11</v>
      </c>
      <c r="V761" s="237" t="s">
        <v>164</v>
      </c>
      <c r="W761" s="238"/>
      <c r="X761" s="43" t="s">
        <v>0</v>
      </c>
      <c r="Y761" s="239" t="str">
        <f>IF(U761="Threat",IFERROR(VLOOKUP(X761&amp;MAX(VLOOKUP(X762,Definition!$C$28:$E$33,3,FALSE),VLOOKUP(X763,Definition!$D$28:$E$33,2,FALSE),VLOOKUP(X764,ADMIN!$G$2:$H$7,2,FALSE),VLOOKUP(X765,ADMIN!$G$2:$H$7,2,FALSE),VLOOKUP(X766,ADMIN!$G$2:$H$7,2,FALSE),VLOOKUP(X767,ADMIN!$G$2:$H$7,2,FALSE),VLOOKUP(X768,ADMIN!$G$2:$H$7,2,FALSE),VLOOKUP(X769,ADMIN!$G$2:$H$7,2,FALSE)),$A$1:$B$1,2,FALSE),"NIL"),IF(U761="Opportunity",IFERROR(VLOOKUP(X761&amp;MAX(VLOOKUP(X762,ADMIN!$D$2:$H$7,5,FALSE),VLOOKUP(X763,ADMIN!$E$2:$H$7,4,FALSE),VLOOKUP(X764,ADMIN!$G$2:$H$7,2,FALSE),VLOOKUP(X765,ADMIN!$G$2:$H$7,2,FALSE),VLOOKUP(X766,ADMIN!$G$2:$H$7,2,FALSE),VLOOKUP(X767,ADMIN!$G$2:$H$7,2,FALSE),VLOOKUP(X768,ADMIN!$G$2:$H$7,2,FALSE),VLOOKUP(X769,ADMIN!$G$2:$H$7,2,FALSE)),$A$1:$C$1,3,FALSE),"NIL"),"Nil"))</f>
        <v>NIL</v>
      </c>
      <c r="Z761" s="13"/>
    </row>
    <row r="762" spans="1:26" ht="14.25" customHeight="1" x14ac:dyDescent="0.25">
      <c r="A762" s="189"/>
      <c r="B762" s="198"/>
      <c r="C762" s="198"/>
      <c r="D762" s="198"/>
      <c r="E762" s="198"/>
      <c r="F762" s="195"/>
      <c r="G762" s="198"/>
      <c r="H762" s="198"/>
      <c r="I762" s="198"/>
      <c r="J762" s="219"/>
      <c r="K762" s="209" t="s">
        <v>158</v>
      </c>
      <c r="L762" s="9" t="s">
        <v>1</v>
      </c>
      <c r="M762" s="7" t="s">
        <v>2</v>
      </c>
      <c r="N762" s="212"/>
      <c r="O762" s="192"/>
      <c r="P762" s="192"/>
      <c r="Q762" s="36">
        <v>2</v>
      </c>
      <c r="R762" s="7"/>
      <c r="S762" s="110"/>
      <c r="T762" s="8"/>
      <c r="U762" s="219"/>
      <c r="V762" s="209" t="s">
        <v>158</v>
      </c>
      <c r="W762" s="9" t="s">
        <v>1</v>
      </c>
      <c r="X762" s="7" t="s">
        <v>2</v>
      </c>
      <c r="Y762" s="240"/>
      <c r="Z762" s="13"/>
    </row>
    <row r="763" spans="1:26" ht="14.25" customHeight="1" x14ac:dyDescent="0.25">
      <c r="A763" s="189"/>
      <c r="B763" s="198"/>
      <c r="C763" s="198"/>
      <c r="D763" s="198"/>
      <c r="E763" s="198"/>
      <c r="F763" s="195"/>
      <c r="G763" s="198"/>
      <c r="H763" s="198"/>
      <c r="I763" s="198"/>
      <c r="J763" s="219"/>
      <c r="K763" s="209"/>
      <c r="L763" s="9" t="s">
        <v>3</v>
      </c>
      <c r="M763" s="7" t="s">
        <v>2</v>
      </c>
      <c r="N763" s="212"/>
      <c r="O763" s="192"/>
      <c r="P763" s="192"/>
      <c r="Q763" s="36">
        <v>3</v>
      </c>
      <c r="R763" s="7"/>
      <c r="S763" s="110"/>
      <c r="T763" s="8"/>
      <c r="U763" s="219"/>
      <c r="V763" s="209"/>
      <c r="W763" s="9" t="s">
        <v>3</v>
      </c>
      <c r="X763" s="7" t="s">
        <v>2</v>
      </c>
      <c r="Y763" s="240"/>
      <c r="Z763" s="13"/>
    </row>
    <row r="764" spans="1:26" ht="14.25" customHeight="1" x14ac:dyDescent="0.25">
      <c r="A764" s="189"/>
      <c r="B764" s="198"/>
      <c r="C764" s="198"/>
      <c r="D764" s="198"/>
      <c r="E764" s="198"/>
      <c r="F764" s="195"/>
      <c r="G764" s="198"/>
      <c r="H764" s="198"/>
      <c r="I764" s="198"/>
      <c r="J764" s="219"/>
      <c r="K764" s="209"/>
      <c r="L764" s="9" t="s">
        <v>4</v>
      </c>
      <c r="M764" s="7" t="s">
        <v>2</v>
      </c>
      <c r="N764" s="212"/>
      <c r="O764" s="192"/>
      <c r="P764" s="192"/>
      <c r="Q764" s="36">
        <v>4</v>
      </c>
      <c r="R764" s="7"/>
      <c r="S764" s="110"/>
      <c r="T764" s="8"/>
      <c r="U764" s="219"/>
      <c r="V764" s="209"/>
      <c r="W764" s="9" t="s">
        <v>4</v>
      </c>
      <c r="X764" s="7" t="s">
        <v>2</v>
      </c>
      <c r="Y764" s="240"/>
      <c r="Z764" s="13"/>
    </row>
    <row r="765" spans="1:26" ht="14.25" customHeight="1" x14ac:dyDescent="0.25">
      <c r="A765" s="189"/>
      <c r="B765" s="198"/>
      <c r="C765" s="198"/>
      <c r="D765" s="198"/>
      <c r="E765" s="198"/>
      <c r="F765" s="195"/>
      <c r="G765" s="198"/>
      <c r="H765" s="198"/>
      <c r="I765" s="198"/>
      <c r="J765" s="219"/>
      <c r="K765" s="209"/>
      <c r="L765" s="9" t="s">
        <v>5</v>
      </c>
      <c r="M765" s="7" t="s">
        <v>2</v>
      </c>
      <c r="N765" s="212"/>
      <c r="O765" s="192"/>
      <c r="P765" s="192"/>
      <c r="Q765" s="36">
        <v>5</v>
      </c>
      <c r="R765" s="7"/>
      <c r="S765" s="110"/>
      <c r="T765" s="8"/>
      <c r="U765" s="219"/>
      <c r="V765" s="209"/>
      <c r="W765" s="9" t="s">
        <v>5</v>
      </c>
      <c r="X765" s="7" t="s">
        <v>2</v>
      </c>
      <c r="Y765" s="240"/>
      <c r="Z765" s="13"/>
    </row>
    <row r="766" spans="1:26" ht="14.25" customHeight="1" x14ac:dyDescent="0.25">
      <c r="A766" s="189"/>
      <c r="B766" s="198"/>
      <c r="C766" s="198"/>
      <c r="D766" s="198"/>
      <c r="E766" s="198"/>
      <c r="F766" s="195"/>
      <c r="G766" s="198"/>
      <c r="H766" s="198"/>
      <c r="I766" s="198"/>
      <c r="J766" s="219"/>
      <c r="K766" s="209"/>
      <c r="L766" s="9" t="s">
        <v>6</v>
      </c>
      <c r="M766" s="7" t="s">
        <v>2</v>
      </c>
      <c r="N766" s="212"/>
      <c r="O766" s="192"/>
      <c r="P766" s="192"/>
      <c r="Q766" s="36">
        <v>6</v>
      </c>
      <c r="R766" s="7"/>
      <c r="S766" s="110"/>
      <c r="T766" s="8"/>
      <c r="U766" s="219"/>
      <c r="V766" s="209"/>
      <c r="W766" s="9" t="s">
        <v>6</v>
      </c>
      <c r="X766" s="7" t="s">
        <v>2</v>
      </c>
      <c r="Y766" s="240"/>
      <c r="Z766" s="13"/>
    </row>
    <row r="767" spans="1:26" ht="14.25" customHeight="1" x14ac:dyDescent="0.25">
      <c r="A767" s="189"/>
      <c r="B767" s="198"/>
      <c r="C767" s="198"/>
      <c r="D767" s="198"/>
      <c r="E767" s="198"/>
      <c r="F767" s="195"/>
      <c r="G767" s="198"/>
      <c r="H767" s="198"/>
      <c r="I767" s="198"/>
      <c r="J767" s="219"/>
      <c r="K767" s="209"/>
      <c r="L767" s="9" t="s">
        <v>7</v>
      </c>
      <c r="M767" s="7" t="s">
        <v>2</v>
      </c>
      <c r="N767" s="212"/>
      <c r="O767" s="192"/>
      <c r="P767" s="192"/>
      <c r="Q767" s="36">
        <v>7</v>
      </c>
      <c r="R767" s="7"/>
      <c r="S767" s="110"/>
      <c r="T767" s="8"/>
      <c r="U767" s="219"/>
      <c r="V767" s="209"/>
      <c r="W767" s="9" t="s">
        <v>7</v>
      </c>
      <c r="X767" s="7" t="s">
        <v>2</v>
      </c>
      <c r="Y767" s="240"/>
      <c r="Z767" s="13"/>
    </row>
    <row r="768" spans="1:26" ht="14.25" customHeight="1" x14ac:dyDescent="0.25">
      <c r="A768" s="189"/>
      <c r="B768" s="198"/>
      <c r="C768" s="198"/>
      <c r="D768" s="198"/>
      <c r="E768" s="198"/>
      <c r="F768" s="195"/>
      <c r="G768" s="198"/>
      <c r="H768" s="198"/>
      <c r="I768" s="198"/>
      <c r="J768" s="219"/>
      <c r="K768" s="209"/>
      <c r="L768" s="9" t="s">
        <v>8</v>
      </c>
      <c r="M768" s="7" t="s">
        <v>2</v>
      </c>
      <c r="N768" s="212"/>
      <c r="O768" s="192"/>
      <c r="P768" s="192"/>
      <c r="Q768" s="36">
        <v>8</v>
      </c>
      <c r="R768" s="7"/>
      <c r="S768" s="110"/>
      <c r="T768" s="8"/>
      <c r="U768" s="219"/>
      <c r="V768" s="209"/>
      <c r="W768" s="9" t="s">
        <v>8</v>
      </c>
      <c r="X768" s="7" t="s">
        <v>2</v>
      </c>
      <c r="Y768" s="240"/>
      <c r="Z768" s="13"/>
    </row>
    <row r="769" spans="1:26" ht="15" customHeight="1" thickBot="1" x14ac:dyDescent="0.3">
      <c r="A769" s="190"/>
      <c r="B769" s="199"/>
      <c r="C769" s="199"/>
      <c r="D769" s="199"/>
      <c r="E769" s="199"/>
      <c r="F769" s="196"/>
      <c r="G769" s="199"/>
      <c r="H769" s="199"/>
      <c r="I769" s="199"/>
      <c r="J769" s="223"/>
      <c r="K769" s="214"/>
      <c r="L769" s="47" t="s">
        <v>9</v>
      </c>
      <c r="M769" s="48" t="s">
        <v>2</v>
      </c>
      <c r="N769" s="213"/>
      <c r="O769" s="193"/>
      <c r="P769" s="193"/>
      <c r="Q769" s="49">
        <v>9</v>
      </c>
      <c r="R769" s="48"/>
      <c r="S769" s="111"/>
      <c r="T769" s="50"/>
      <c r="U769" s="223"/>
      <c r="V769" s="214"/>
      <c r="W769" s="47" t="s">
        <v>9</v>
      </c>
      <c r="X769" s="48" t="s">
        <v>2</v>
      </c>
      <c r="Y769" s="241"/>
      <c r="Z769" s="13"/>
    </row>
    <row r="770" spans="1:26" ht="14.25" customHeight="1" x14ac:dyDescent="0.25">
      <c r="A770" s="188">
        <f t="shared" ref="A770" si="77">A761+1</f>
        <v>86</v>
      </c>
      <c r="B770" s="197"/>
      <c r="C770" s="197"/>
      <c r="D770" s="197"/>
      <c r="E770" s="197"/>
      <c r="F770" s="194"/>
      <c r="G770" s="197"/>
      <c r="H770" s="197"/>
      <c r="I770" s="197"/>
      <c r="J770" s="218" t="s">
        <v>10</v>
      </c>
      <c r="K770" s="221" t="s">
        <v>164</v>
      </c>
      <c r="L770" s="222"/>
      <c r="M770" s="43" t="s">
        <v>0</v>
      </c>
      <c r="N770" s="211" t="str">
        <f>IF(J770="Threat",IFERROR(VLOOKUP(M770&amp;MAX(VLOOKUP(M771,Definition!$C$28:$E$33,3,FALSE),VLOOKUP(M772,Definition!$D$28:$E$33,2,FALSE),VLOOKUP(M773,ADMIN!$G$2:$H$7,2,FALSE),VLOOKUP(M774,ADMIN!$G$2:$H$7,2,FALSE),VLOOKUP(M775,ADMIN!$G$2:$H$7,2,FALSE),VLOOKUP(M776,ADMIN!$G$2:$H$7,2,FALSE),VLOOKUP(M777,ADMIN!$G$2:$H$7,2,FALSE),VLOOKUP(M778,ADMIN!$G$2:$H$7,2,FALSE)),ADMIN!$A$1:$B$35,2,FALSE),"NIL"),IF(J770="Opportunity",IFERROR(VLOOKUP(M770&amp;MAX(VLOOKUP(M771,Definition!$C$28:$D$33,5,FALSE),VLOOKUP(M772,Definition!$D$28:$D$33,4,FALSE),VLOOKUP(M773,ADMIN!$G$2:$H$7,2,FALSE),VLOOKUP(M774,ADMIN!$G$2:$H$7,2,FALSE),VLOOKUP(M775,ADMIN!$G$2:$H$7,2,FALSE),VLOOKUP(M776,ADMIN!$G$2:$H$7,2,FALSE),VLOOKUP(M777,ADMIN!$G$2:$H$7,2,FALSE),VLOOKUP(M778,ADMIN!$G$2:$H$7,2,FALSE)),ADMIN!$A$1:$C$35,3,FALSE),"NIL"),"Nil"))</f>
        <v>NIL</v>
      </c>
      <c r="O770" s="191"/>
      <c r="P770" s="191"/>
      <c r="Q770" s="44">
        <v>1</v>
      </c>
      <c r="R770" s="45"/>
      <c r="S770" s="109"/>
      <c r="T770" s="46"/>
      <c r="U770" s="218" t="s">
        <v>11</v>
      </c>
      <c r="V770" s="237" t="s">
        <v>164</v>
      </c>
      <c r="W770" s="238"/>
      <c r="X770" s="43" t="s">
        <v>0</v>
      </c>
      <c r="Y770" s="239" t="str">
        <f>IF(U770="Threat",IFERROR(VLOOKUP(X770&amp;MAX(VLOOKUP(X771,Definition!$C$28:$E$33,3,FALSE),VLOOKUP(X772,Definition!$D$28:$E$33,2,FALSE),VLOOKUP(X773,ADMIN!$G$2:$H$7,2,FALSE),VLOOKUP(X774,ADMIN!$G$2:$H$7,2,FALSE),VLOOKUP(X775,ADMIN!$G$2:$H$7,2,FALSE),VLOOKUP(X776,ADMIN!$G$2:$H$7,2,FALSE),VLOOKUP(X777,ADMIN!$G$2:$H$7,2,FALSE),VLOOKUP(X778,ADMIN!$G$2:$H$7,2,FALSE)),$A$1:$B$1,2,FALSE),"NIL"),IF(U770="Opportunity",IFERROR(VLOOKUP(X770&amp;MAX(VLOOKUP(X771,ADMIN!$D$2:$H$7,5,FALSE),VLOOKUP(X772,ADMIN!$E$2:$H$7,4,FALSE),VLOOKUP(X773,ADMIN!$G$2:$H$7,2,FALSE),VLOOKUP(X774,ADMIN!$G$2:$H$7,2,FALSE),VLOOKUP(X775,ADMIN!$G$2:$H$7,2,FALSE),VLOOKUP(X776,ADMIN!$G$2:$H$7,2,FALSE),VLOOKUP(X777,ADMIN!$G$2:$H$7,2,FALSE),VLOOKUP(X778,ADMIN!$G$2:$H$7,2,FALSE)),$A$1:$C$1,3,FALSE),"NIL"),"Nil"))</f>
        <v>NIL</v>
      </c>
      <c r="Z770" s="13"/>
    </row>
    <row r="771" spans="1:26" ht="14.25" customHeight="1" x14ac:dyDescent="0.25">
      <c r="A771" s="189"/>
      <c r="B771" s="198"/>
      <c r="C771" s="198"/>
      <c r="D771" s="198"/>
      <c r="E771" s="198"/>
      <c r="F771" s="195"/>
      <c r="G771" s="198"/>
      <c r="H771" s="198"/>
      <c r="I771" s="198"/>
      <c r="J771" s="219"/>
      <c r="K771" s="209" t="s">
        <v>158</v>
      </c>
      <c r="L771" s="9" t="s">
        <v>1</v>
      </c>
      <c r="M771" s="7" t="s">
        <v>2</v>
      </c>
      <c r="N771" s="212"/>
      <c r="O771" s="192"/>
      <c r="P771" s="192"/>
      <c r="Q771" s="36">
        <v>2</v>
      </c>
      <c r="R771" s="7"/>
      <c r="S771" s="110"/>
      <c r="T771" s="8"/>
      <c r="U771" s="219"/>
      <c r="V771" s="209" t="s">
        <v>158</v>
      </c>
      <c r="W771" s="9" t="s">
        <v>1</v>
      </c>
      <c r="X771" s="7" t="s">
        <v>2</v>
      </c>
      <c r="Y771" s="240"/>
      <c r="Z771" s="13"/>
    </row>
    <row r="772" spans="1:26" ht="14.25" customHeight="1" x14ac:dyDescent="0.25">
      <c r="A772" s="189"/>
      <c r="B772" s="198"/>
      <c r="C772" s="198"/>
      <c r="D772" s="198"/>
      <c r="E772" s="198"/>
      <c r="F772" s="195"/>
      <c r="G772" s="198"/>
      <c r="H772" s="198"/>
      <c r="I772" s="198"/>
      <c r="J772" s="219"/>
      <c r="K772" s="209"/>
      <c r="L772" s="9" t="s">
        <v>3</v>
      </c>
      <c r="M772" s="7" t="s">
        <v>2</v>
      </c>
      <c r="N772" s="212"/>
      <c r="O772" s="192"/>
      <c r="P772" s="192"/>
      <c r="Q772" s="36">
        <v>3</v>
      </c>
      <c r="R772" s="7"/>
      <c r="S772" s="110"/>
      <c r="T772" s="8"/>
      <c r="U772" s="219"/>
      <c r="V772" s="209"/>
      <c r="W772" s="9" t="s">
        <v>3</v>
      </c>
      <c r="X772" s="7" t="s">
        <v>2</v>
      </c>
      <c r="Y772" s="240"/>
      <c r="Z772" s="13"/>
    </row>
    <row r="773" spans="1:26" ht="14.25" customHeight="1" x14ac:dyDescent="0.25">
      <c r="A773" s="189"/>
      <c r="B773" s="198"/>
      <c r="C773" s="198"/>
      <c r="D773" s="198"/>
      <c r="E773" s="198"/>
      <c r="F773" s="195"/>
      <c r="G773" s="198"/>
      <c r="H773" s="198"/>
      <c r="I773" s="198"/>
      <c r="J773" s="219"/>
      <c r="K773" s="209"/>
      <c r="L773" s="9" t="s">
        <v>4</v>
      </c>
      <c r="M773" s="7" t="s">
        <v>2</v>
      </c>
      <c r="N773" s="212"/>
      <c r="O773" s="192"/>
      <c r="P773" s="192"/>
      <c r="Q773" s="36">
        <v>4</v>
      </c>
      <c r="R773" s="7"/>
      <c r="S773" s="110"/>
      <c r="T773" s="8"/>
      <c r="U773" s="219"/>
      <c r="V773" s="209"/>
      <c r="W773" s="9" t="s">
        <v>4</v>
      </c>
      <c r="X773" s="7" t="s">
        <v>2</v>
      </c>
      <c r="Y773" s="240"/>
      <c r="Z773" s="13"/>
    </row>
    <row r="774" spans="1:26" ht="14.25" customHeight="1" x14ac:dyDescent="0.25">
      <c r="A774" s="189"/>
      <c r="B774" s="198"/>
      <c r="C774" s="198"/>
      <c r="D774" s="198"/>
      <c r="E774" s="198"/>
      <c r="F774" s="195"/>
      <c r="G774" s="198"/>
      <c r="H774" s="198"/>
      <c r="I774" s="198"/>
      <c r="J774" s="219"/>
      <c r="K774" s="209"/>
      <c r="L774" s="9" t="s">
        <v>5</v>
      </c>
      <c r="M774" s="7" t="s">
        <v>2</v>
      </c>
      <c r="N774" s="212"/>
      <c r="O774" s="192"/>
      <c r="P774" s="192"/>
      <c r="Q774" s="36">
        <v>5</v>
      </c>
      <c r="R774" s="7"/>
      <c r="S774" s="110"/>
      <c r="T774" s="8"/>
      <c r="U774" s="219"/>
      <c r="V774" s="209"/>
      <c r="W774" s="9" t="s">
        <v>5</v>
      </c>
      <c r="X774" s="7" t="s">
        <v>2</v>
      </c>
      <c r="Y774" s="240"/>
      <c r="Z774" s="13"/>
    </row>
    <row r="775" spans="1:26" ht="14.25" customHeight="1" x14ac:dyDescent="0.25">
      <c r="A775" s="189"/>
      <c r="B775" s="198"/>
      <c r="C775" s="198"/>
      <c r="D775" s="198"/>
      <c r="E775" s="198"/>
      <c r="F775" s="195"/>
      <c r="G775" s="198"/>
      <c r="H775" s="198"/>
      <c r="I775" s="198"/>
      <c r="J775" s="219"/>
      <c r="K775" s="209"/>
      <c r="L775" s="9" t="s">
        <v>6</v>
      </c>
      <c r="M775" s="7" t="s">
        <v>2</v>
      </c>
      <c r="N775" s="212"/>
      <c r="O775" s="192"/>
      <c r="P775" s="192"/>
      <c r="Q775" s="36">
        <v>6</v>
      </c>
      <c r="R775" s="7"/>
      <c r="S775" s="110"/>
      <c r="T775" s="8"/>
      <c r="U775" s="219"/>
      <c r="V775" s="209"/>
      <c r="W775" s="9" t="s">
        <v>6</v>
      </c>
      <c r="X775" s="7" t="s">
        <v>2</v>
      </c>
      <c r="Y775" s="240"/>
      <c r="Z775" s="13"/>
    </row>
    <row r="776" spans="1:26" ht="14.25" customHeight="1" x14ac:dyDescent="0.25">
      <c r="A776" s="189"/>
      <c r="B776" s="198"/>
      <c r="C776" s="198"/>
      <c r="D776" s="198"/>
      <c r="E776" s="198"/>
      <c r="F776" s="195"/>
      <c r="G776" s="198"/>
      <c r="H776" s="198"/>
      <c r="I776" s="198"/>
      <c r="J776" s="219"/>
      <c r="K776" s="209"/>
      <c r="L776" s="9" t="s">
        <v>7</v>
      </c>
      <c r="M776" s="7" t="s">
        <v>2</v>
      </c>
      <c r="N776" s="212"/>
      <c r="O776" s="192"/>
      <c r="P776" s="192"/>
      <c r="Q776" s="36">
        <v>7</v>
      </c>
      <c r="R776" s="7"/>
      <c r="S776" s="110"/>
      <c r="T776" s="8"/>
      <c r="U776" s="219"/>
      <c r="V776" s="209"/>
      <c r="W776" s="9" t="s">
        <v>7</v>
      </c>
      <c r="X776" s="7" t="s">
        <v>2</v>
      </c>
      <c r="Y776" s="240"/>
      <c r="Z776" s="13"/>
    </row>
    <row r="777" spans="1:26" ht="14.25" customHeight="1" x14ac:dyDescent="0.25">
      <c r="A777" s="189"/>
      <c r="B777" s="198"/>
      <c r="C777" s="198"/>
      <c r="D777" s="198"/>
      <c r="E777" s="198"/>
      <c r="F777" s="195"/>
      <c r="G777" s="198"/>
      <c r="H777" s="198"/>
      <c r="I777" s="198"/>
      <c r="J777" s="219"/>
      <c r="K777" s="209"/>
      <c r="L777" s="9" t="s">
        <v>8</v>
      </c>
      <c r="M777" s="7" t="s">
        <v>2</v>
      </c>
      <c r="N777" s="212"/>
      <c r="O777" s="192"/>
      <c r="P777" s="192"/>
      <c r="Q777" s="36">
        <v>8</v>
      </c>
      <c r="R777" s="7"/>
      <c r="S777" s="110"/>
      <c r="T777" s="8"/>
      <c r="U777" s="219"/>
      <c r="V777" s="209"/>
      <c r="W777" s="9" t="s">
        <v>8</v>
      </c>
      <c r="X777" s="7" t="s">
        <v>2</v>
      </c>
      <c r="Y777" s="240"/>
      <c r="Z777" s="13"/>
    </row>
    <row r="778" spans="1:26" ht="15" customHeight="1" thickBot="1" x14ac:dyDescent="0.3">
      <c r="A778" s="190"/>
      <c r="B778" s="199"/>
      <c r="C778" s="199"/>
      <c r="D778" s="199"/>
      <c r="E778" s="199"/>
      <c r="F778" s="196"/>
      <c r="G778" s="199"/>
      <c r="H778" s="199"/>
      <c r="I778" s="199"/>
      <c r="J778" s="223"/>
      <c r="K778" s="214"/>
      <c r="L778" s="47" t="s">
        <v>9</v>
      </c>
      <c r="M778" s="48" t="s">
        <v>2</v>
      </c>
      <c r="N778" s="213"/>
      <c r="O778" s="193"/>
      <c r="P778" s="193"/>
      <c r="Q778" s="49">
        <v>9</v>
      </c>
      <c r="R778" s="48"/>
      <c r="S778" s="111"/>
      <c r="T778" s="50"/>
      <c r="U778" s="223"/>
      <c r="V778" s="214"/>
      <c r="W778" s="47" t="s">
        <v>9</v>
      </c>
      <c r="X778" s="48" t="s">
        <v>2</v>
      </c>
      <c r="Y778" s="241"/>
      <c r="Z778" s="13"/>
    </row>
    <row r="779" spans="1:26" ht="14.25" customHeight="1" x14ac:dyDescent="0.25">
      <c r="A779" s="188">
        <f t="shared" ref="A779" si="78">A770+1</f>
        <v>87</v>
      </c>
      <c r="B779" s="197"/>
      <c r="C779" s="197"/>
      <c r="D779" s="197"/>
      <c r="E779" s="197"/>
      <c r="F779" s="194"/>
      <c r="G779" s="197"/>
      <c r="H779" s="197"/>
      <c r="I779" s="197"/>
      <c r="J779" s="218" t="s">
        <v>10</v>
      </c>
      <c r="K779" s="221" t="s">
        <v>164</v>
      </c>
      <c r="L779" s="222"/>
      <c r="M779" s="43" t="s">
        <v>0</v>
      </c>
      <c r="N779" s="211" t="str">
        <f>IF(J779="Threat",IFERROR(VLOOKUP(M779&amp;MAX(VLOOKUP(M780,Definition!$C$28:$E$33,3,FALSE),VLOOKUP(M781,Definition!$D$28:$E$33,2,FALSE),VLOOKUP(M782,ADMIN!$G$2:$H$7,2,FALSE),VLOOKUP(M783,ADMIN!$G$2:$H$7,2,FALSE),VLOOKUP(M784,ADMIN!$G$2:$H$7,2,FALSE),VLOOKUP(M785,ADMIN!$G$2:$H$7,2,FALSE),VLOOKUP(M786,ADMIN!$G$2:$H$7,2,FALSE),VLOOKUP(M787,ADMIN!$G$2:$H$7,2,FALSE)),ADMIN!$A$1:$B$35,2,FALSE),"NIL"),IF(J779="Opportunity",IFERROR(VLOOKUP(M779&amp;MAX(VLOOKUP(M780,Definition!$C$28:$D$33,5,FALSE),VLOOKUP(M781,Definition!$D$28:$D$33,4,FALSE),VLOOKUP(M782,ADMIN!$G$2:$H$7,2,FALSE),VLOOKUP(M783,ADMIN!$G$2:$H$7,2,FALSE),VLOOKUP(M784,ADMIN!$G$2:$H$7,2,FALSE),VLOOKUP(M785,ADMIN!$G$2:$H$7,2,FALSE),VLOOKUP(M786,ADMIN!$G$2:$H$7,2,FALSE),VLOOKUP(M787,ADMIN!$G$2:$H$7,2,FALSE)),ADMIN!$A$1:$C$35,3,FALSE),"NIL"),"Nil"))</f>
        <v>NIL</v>
      </c>
      <c r="O779" s="191"/>
      <c r="P779" s="191"/>
      <c r="Q779" s="44">
        <v>1</v>
      </c>
      <c r="R779" s="45"/>
      <c r="S779" s="109"/>
      <c r="T779" s="46"/>
      <c r="U779" s="218" t="s">
        <v>11</v>
      </c>
      <c r="V779" s="237" t="s">
        <v>164</v>
      </c>
      <c r="W779" s="238"/>
      <c r="X779" s="43" t="s">
        <v>0</v>
      </c>
      <c r="Y779" s="239" t="str">
        <f>IF(U779="Threat",IFERROR(VLOOKUP(X779&amp;MAX(VLOOKUP(X780,Definition!$C$28:$E$33,3,FALSE),VLOOKUP(X781,Definition!$D$28:$E$33,2,FALSE),VLOOKUP(X782,ADMIN!$G$2:$H$7,2,FALSE),VLOOKUP(X783,ADMIN!$G$2:$H$7,2,FALSE),VLOOKUP(X784,ADMIN!$G$2:$H$7,2,FALSE),VLOOKUP(X785,ADMIN!$G$2:$H$7,2,FALSE),VLOOKUP(X786,ADMIN!$G$2:$H$7,2,FALSE),VLOOKUP(X787,ADMIN!$G$2:$H$7,2,FALSE)),$A$1:$B$1,2,FALSE),"NIL"),IF(U779="Opportunity",IFERROR(VLOOKUP(X779&amp;MAX(VLOOKUP(X780,ADMIN!$D$2:$H$7,5,FALSE),VLOOKUP(X781,ADMIN!$E$2:$H$7,4,FALSE),VLOOKUP(X782,ADMIN!$G$2:$H$7,2,FALSE),VLOOKUP(X783,ADMIN!$G$2:$H$7,2,FALSE),VLOOKUP(X784,ADMIN!$G$2:$H$7,2,FALSE),VLOOKUP(X785,ADMIN!$G$2:$H$7,2,FALSE),VLOOKUP(X786,ADMIN!$G$2:$H$7,2,FALSE),VLOOKUP(X787,ADMIN!$G$2:$H$7,2,FALSE)),$A$1:$C$1,3,FALSE),"NIL"),"Nil"))</f>
        <v>NIL</v>
      </c>
      <c r="Z779" s="13"/>
    </row>
    <row r="780" spans="1:26" ht="14.25" customHeight="1" x14ac:dyDescent="0.25">
      <c r="A780" s="189"/>
      <c r="B780" s="198"/>
      <c r="C780" s="198"/>
      <c r="D780" s="198"/>
      <c r="E780" s="198"/>
      <c r="F780" s="195"/>
      <c r="G780" s="198"/>
      <c r="H780" s="198"/>
      <c r="I780" s="198"/>
      <c r="J780" s="219"/>
      <c r="K780" s="209" t="s">
        <v>158</v>
      </c>
      <c r="L780" s="9" t="s">
        <v>1</v>
      </c>
      <c r="M780" s="7" t="s">
        <v>2</v>
      </c>
      <c r="N780" s="212"/>
      <c r="O780" s="192"/>
      <c r="P780" s="192"/>
      <c r="Q780" s="36">
        <v>2</v>
      </c>
      <c r="R780" s="7"/>
      <c r="S780" s="110"/>
      <c r="T780" s="8"/>
      <c r="U780" s="219"/>
      <c r="V780" s="209" t="s">
        <v>158</v>
      </c>
      <c r="W780" s="9" t="s">
        <v>1</v>
      </c>
      <c r="X780" s="7" t="s">
        <v>2</v>
      </c>
      <c r="Y780" s="240"/>
      <c r="Z780" s="13"/>
    </row>
    <row r="781" spans="1:26" ht="14.25" customHeight="1" x14ac:dyDescent="0.25">
      <c r="A781" s="189"/>
      <c r="B781" s="198"/>
      <c r="C781" s="198"/>
      <c r="D781" s="198"/>
      <c r="E781" s="198"/>
      <c r="F781" s="195"/>
      <c r="G781" s="198"/>
      <c r="H781" s="198"/>
      <c r="I781" s="198"/>
      <c r="J781" s="219"/>
      <c r="K781" s="209"/>
      <c r="L781" s="9" t="s">
        <v>3</v>
      </c>
      <c r="M781" s="7" t="s">
        <v>2</v>
      </c>
      <c r="N781" s="212"/>
      <c r="O781" s="192"/>
      <c r="P781" s="192"/>
      <c r="Q781" s="36">
        <v>3</v>
      </c>
      <c r="R781" s="7"/>
      <c r="S781" s="110"/>
      <c r="T781" s="8"/>
      <c r="U781" s="219"/>
      <c r="V781" s="209"/>
      <c r="W781" s="9" t="s">
        <v>3</v>
      </c>
      <c r="X781" s="7" t="s">
        <v>2</v>
      </c>
      <c r="Y781" s="240"/>
      <c r="Z781" s="13"/>
    </row>
    <row r="782" spans="1:26" ht="14.25" customHeight="1" x14ac:dyDescent="0.25">
      <c r="A782" s="189"/>
      <c r="B782" s="198"/>
      <c r="C782" s="198"/>
      <c r="D782" s="198"/>
      <c r="E782" s="198"/>
      <c r="F782" s="195"/>
      <c r="G782" s="198"/>
      <c r="H782" s="198"/>
      <c r="I782" s="198"/>
      <c r="J782" s="219"/>
      <c r="K782" s="209"/>
      <c r="L782" s="9" t="s">
        <v>4</v>
      </c>
      <c r="M782" s="7" t="s">
        <v>2</v>
      </c>
      <c r="N782" s="212"/>
      <c r="O782" s="192"/>
      <c r="P782" s="192"/>
      <c r="Q782" s="36">
        <v>4</v>
      </c>
      <c r="R782" s="7"/>
      <c r="S782" s="110"/>
      <c r="T782" s="8"/>
      <c r="U782" s="219"/>
      <c r="V782" s="209"/>
      <c r="W782" s="9" t="s">
        <v>4</v>
      </c>
      <c r="X782" s="7" t="s">
        <v>2</v>
      </c>
      <c r="Y782" s="240"/>
      <c r="Z782" s="13"/>
    </row>
    <row r="783" spans="1:26" ht="14.25" customHeight="1" x14ac:dyDescent="0.25">
      <c r="A783" s="189"/>
      <c r="B783" s="198"/>
      <c r="C783" s="198"/>
      <c r="D783" s="198"/>
      <c r="E783" s="198"/>
      <c r="F783" s="195"/>
      <c r="G783" s="198"/>
      <c r="H783" s="198"/>
      <c r="I783" s="198"/>
      <c r="J783" s="219"/>
      <c r="K783" s="209"/>
      <c r="L783" s="9" t="s">
        <v>5</v>
      </c>
      <c r="M783" s="7" t="s">
        <v>2</v>
      </c>
      <c r="N783" s="212"/>
      <c r="O783" s="192"/>
      <c r="P783" s="192"/>
      <c r="Q783" s="36">
        <v>5</v>
      </c>
      <c r="R783" s="7"/>
      <c r="S783" s="110"/>
      <c r="T783" s="8"/>
      <c r="U783" s="219"/>
      <c r="V783" s="209"/>
      <c r="W783" s="9" t="s">
        <v>5</v>
      </c>
      <c r="X783" s="7" t="s">
        <v>2</v>
      </c>
      <c r="Y783" s="240"/>
      <c r="Z783" s="13"/>
    </row>
    <row r="784" spans="1:26" ht="14.25" customHeight="1" x14ac:dyDescent="0.25">
      <c r="A784" s="189"/>
      <c r="B784" s="198"/>
      <c r="C784" s="198"/>
      <c r="D784" s="198"/>
      <c r="E784" s="198"/>
      <c r="F784" s="195"/>
      <c r="G784" s="198"/>
      <c r="H784" s="198"/>
      <c r="I784" s="198"/>
      <c r="J784" s="219"/>
      <c r="K784" s="209"/>
      <c r="L784" s="9" t="s">
        <v>6</v>
      </c>
      <c r="M784" s="7" t="s">
        <v>2</v>
      </c>
      <c r="N784" s="212"/>
      <c r="O784" s="192"/>
      <c r="P784" s="192"/>
      <c r="Q784" s="36">
        <v>6</v>
      </c>
      <c r="R784" s="7"/>
      <c r="S784" s="110"/>
      <c r="T784" s="8"/>
      <c r="U784" s="219"/>
      <c r="V784" s="209"/>
      <c r="W784" s="9" t="s">
        <v>6</v>
      </c>
      <c r="X784" s="7" t="s">
        <v>2</v>
      </c>
      <c r="Y784" s="240"/>
      <c r="Z784" s="13"/>
    </row>
    <row r="785" spans="1:26" ht="14.25" customHeight="1" x14ac:dyDescent="0.25">
      <c r="A785" s="189"/>
      <c r="B785" s="198"/>
      <c r="C785" s="198"/>
      <c r="D785" s="198"/>
      <c r="E785" s="198"/>
      <c r="F785" s="195"/>
      <c r="G785" s="198"/>
      <c r="H785" s="198"/>
      <c r="I785" s="198"/>
      <c r="J785" s="219"/>
      <c r="K785" s="209"/>
      <c r="L785" s="9" t="s">
        <v>7</v>
      </c>
      <c r="M785" s="7" t="s">
        <v>2</v>
      </c>
      <c r="N785" s="212"/>
      <c r="O785" s="192"/>
      <c r="P785" s="192"/>
      <c r="Q785" s="36">
        <v>7</v>
      </c>
      <c r="R785" s="7"/>
      <c r="S785" s="110"/>
      <c r="T785" s="8"/>
      <c r="U785" s="219"/>
      <c r="V785" s="209"/>
      <c r="W785" s="9" t="s">
        <v>7</v>
      </c>
      <c r="X785" s="7" t="s">
        <v>2</v>
      </c>
      <c r="Y785" s="240"/>
      <c r="Z785" s="13"/>
    </row>
    <row r="786" spans="1:26" ht="14.25" customHeight="1" x14ac:dyDescent="0.25">
      <c r="A786" s="189"/>
      <c r="B786" s="198"/>
      <c r="C786" s="198"/>
      <c r="D786" s="198"/>
      <c r="E786" s="198"/>
      <c r="F786" s="195"/>
      <c r="G786" s="198"/>
      <c r="H786" s="198"/>
      <c r="I786" s="198"/>
      <c r="J786" s="219"/>
      <c r="K786" s="209"/>
      <c r="L786" s="9" t="s">
        <v>8</v>
      </c>
      <c r="M786" s="7" t="s">
        <v>2</v>
      </c>
      <c r="N786" s="212"/>
      <c r="O786" s="192"/>
      <c r="P786" s="192"/>
      <c r="Q786" s="36">
        <v>8</v>
      </c>
      <c r="R786" s="7"/>
      <c r="S786" s="110"/>
      <c r="T786" s="8"/>
      <c r="U786" s="219"/>
      <c r="V786" s="209"/>
      <c r="W786" s="9" t="s">
        <v>8</v>
      </c>
      <c r="X786" s="7" t="s">
        <v>2</v>
      </c>
      <c r="Y786" s="240"/>
      <c r="Z786" s="13"/>
    </row>
    <row r="787" spans="1:26" ht="15" customHeight="1" thickBot="1" x14ac:dyDescent="0.3">
      <c r="A787" s="190"/>
      <c r="B787" s="199"/>
      <c r="C787" s="199"/>
      <c r="D787" s="199"/>
      <c r="E787" s="199"/>
      <c r="F787" s="196"/>
      <c r="G787" s="199"/>
      <c r="H787" s="199"/>
      <c r="I787" s="199"/>
      <c r="J787" s="223"/>
      <c r="K787" s="214"/>
      <c r="L787" s="47" t="s">
        <v>9</v>
      </c>
      <c r="M787" s="48" t="s">
        <v>2</v>
      </c>
      <c r="N787" s="213"/>
      <c r="O787" s="193"/>
      <c r="P787" s="193"/>
      <c r="Q787" s="49">
        <v>9</v>
      </c>
      <c r="R787" s="48"/>
      <c r="S787" s="111"/>
      <c r="T787" s="50"/>
      <c r="U787" s="223"/>
      <c r="V787" s="214"/>
      <c r="W787" s="47" t="s">
        <v>9</v>
      </c>
      <c r="X787" s="48" t="s">
        <v>2</v>
      </c>
      <c r="Y787" s="241"/>
      <c r="Z787" s="13"/>
    </row>
    <row r="788" spans="1:26" ht="14.25" customHeight="1" x14ac:dyDescent="0.25">
      <c r="A788" s="188">
        <f t="shared" ref="A788" si="79">A779+1</f>
        <v>88</v>
      </c>
      <c r="B788" s="197"/>
      <c r="C788" s="197"/>
      <c r="D788" s="197"/>
      <c r="E788" s="197"/>
      <c r="F788" s="194"/>
      <c r="G788" s="197"/>
      <c r="H788" s="197"/>
      <c r="I788" s="197"/>
      <c r="J788" s="218" t="s">
        <v>10</v>
      </c>
      <c r="K788" s="221" t="s">
        <v>164</v>
      </c>
      <c r="L788" s="222"/>
      <c r="M788" s="43" t="s">
        <v>0</v>
      </c>
      <c r="N788" s="211" t="str">
        <f>IF(J788="Threat",IFERROR(VLOOKUP(M788&amp;MAX(VLOOKUP(M789,Definition!$C$28:$E$33,3,FALSE),VLOOKUP(M790,Definition!$D$28:$E$33,2,FALSE),VLOOKUP(M791,ADMIN!$G$2:$H$7,2,FALSE),VLOOKUP(M792,ADMIN!$G$2:$H$7,2,FALSE),VLOOKUP(M793,ADMIN!$G$2:$H$7,2,FALSE),VLOOKUP(M794,ADMIN!$G$2:$H$7,2,FALSE),VLOOKUP(M795,ADMIN!$G$2:$H$7,2,FALSE),VLOOKUP(M796,ADMIN!$G$2:$H$7,2,FALSE)),ADMIN!$A$1:$B$35,2,FALSE),"NIL"),IF(J788="Opportunity",IFERROR(VLOOKUP(M788&amp;MAX(VLOOKUP(M789,Definition!$C$28:$D$33,5,FALSE),VLOOKUP(M790,Definition!$D$28:$D$33,4,FALSE),VLOOKUP(M791,ADMIN!$G$2:$H$7,2,FALSE),VLOOKUP(M792,ADMIN!$G$2:$H$7,2,FALSE),VLOOKUP(M793,ADMIN!$G$2:$H$7,2,FALSE),VLOOKUP(M794,ADMIN!$G$2:$H$7,2,FALSE),VLOOKUP(M795,ADMIN!$G$2:$H$7,2,FALSE),VLOOKUP(M796,ADMIN!$G$2:$H$7,2,FALSE)),ADMIN!$A$1:$C$35,3,FALSE),"NIL"),"Nil"))</f>
        <v>NIL</v>
      </c>
      <c r="O788" s="191"/>
      <c r="P788" s="191"/>
      <c r="Q788" s="44">
        <v>1</v>
      </c>
      <c r="R788" s="45"/>
      <c r="S788" s="109"/>
      <c r="T788" s="46"/>
      <c r="U788" s="218" t="s">
        <v>11</v>
      </c>
      <c r="V788" s="237" t="s">
        <v>164</v>
      </c>
      <c r="W788" s="238"/>
      <c r="X788" s="43" t="s">
        <v>0</v>
      </c>
      <c r="Y788" s="239" t="str">
        <f>IF(U788="Threat",IFERROR(VLOOKUP(X788&amp;MAX(VLOOKUP(X789,Definition!$C$28:$E$33,3,FALSE),VLOOKUP(X790,Definition!$D$28:$E$33,2,FALSE),VLOOKUP(X791,ADMIN!$G$2:$H$7,2,FALSE),VLOOKUP(X792,ADMIN!$G$2:$H$7,2,FALSE),VLOOKUP(X793,ADMIN!$G$2:$H$7,2,FALSE),VLOOKUP(X794,ADMIN!$G$2:$H$7,2,FALSE),VLOOKUP(X795,ADMIN!$G$2:$H$7,2,FALSE),VLOOKUP(X796,ADMIN!$G$2:$H$7,2,FALSE)),$A$1:$B$1,2,FALSE),"NIL"),IF(U788="Opportunity",IFERROR(VLOOKUP(X788&amp;MAX(VLOOKUP(X789,ADMIN!$D$2:$H$7,5,FALSE),VLOOKUP(X790,ADMIN!$E$2:$H$7,4,FALSE),VLOOKUP(X791,ADMIN!$G$2:$H$7,2,FALSE),VLOOKUP(X792,ADMIN!$G$2:$H$7,2,FALSE),VLOOKUP(X793,ADMIN!$G$2:$H$7,2,FALSE),VLOOKUP(X794,ADMIN!$G$2:$H$7,2,FALSE),VLOOKUP(X795,ADMIN!$G$2:$H$7,2,FALSE),VLOOKUP(X796,ADMIN!$G$2:$H$7,2,FALSE)),$A$1:$C$1,3,FALSE),"NIL"),"Nil"))</f>
        <v>NIL</v>
      </c>
      <c r="Z788" s="13"/>
    </row>
    <row r="789" spans="1:26" ht="14.25" customHeight="1" x14ac:dyDescent="0.25">
      <c r="A789" s="189"/>
      <c r="B789" s="198"/>
      <c r="C789" s="198"/>
      <c r="D789" s="198"/>
      <c r="E789" s="198"/>
      <c r="F789" s="195"/>
      <c r="G789" s="198"/>
      <c r="H789" s="198"/>
      <c r="I789" s="198"/>
      <c r="J789" s="219"/>
      <c r="K789" s="209" t="s">
        <v>158</v>
      </c>
      <c r="L789" s="9" t="s">
        <v>1</v>
      </c>
      <c r="M789" s="7" t="s">
        <v>2</v>
      </c>
      <c r="N789" s="212"/>
      <c r="O789" s="192"/>
      <c r="P789" s="192"/>
      <c r="Q789" s="36">
        <v>2</v>
      </c>
      <c r="R789" s="7"/>
      <c r="S789" s="110"/>
      <c r="T789" s="8"/>
      <c r="U789" s="219"/>
      <c r="V789" s="209" t="s">
        <v>158</v>
      </c>
      <c r="W789" s="9" t="s">
        <v>1</v>
      </c>
      <c r="X789" s="7" t="s">
        <v>2</v>
      </c>
      <c r="Y789" s="240"/>
      <c r="Z789" s="13"/>
    </row>
    <row r="790" spans="1:26" ht="14.25" customHeight="1" x14ac:dyDescent="0.25">
      <c r="A790" s="189"/>
      <c r="B790" s="198"/>
      <c r="C790" s="198"/>
      <c r="D790" s="198"/>
      <c r="E790" s="198"/>
      <c r="F790" s="195"/>
      <c r="G790" s="198"/>
      <c r="H790" s="198"/>
      <c r="I790" s="198"/>
      <c r="J790" s="219"/>
      <c r="K790" s="209"/>
      <c r="L790" s="9" t="s">
        <v>3</v>
      </c>
      <c r="M790" s="7" t="s">
        <v>2</v>
      </c>
      <c r="N790" s="212"/>
      <c r="O790" s="192"/>
      <c r="P790" s="192"/>
      <c r="Q790" s="36">
        <v>3</v>
      </c>
      <c r="R790" s="7"/>
      <c r="S790" s="110"/>
      <c r="T790" s="8"/>
      <c r="U790" s="219"/>
      <c r="V790" s="209"/>
      <c r="W790" s="9" t="s">
        <v>3</v>
      </c>
      <c r="X790" s="7" t="s">
        <v>2</v>
      </c>
      <c r="Y790" s="240"/>
      <c r="Z790" s="13"/>
    </row>
    <row r="791" spans="1:26" ht="14.25" customHeight="1" x14ac:dyDescent="0.25">
      <c r="A791" s="189"/>
      <c r="B791" s="198"/>
      <c r="C791" s="198"/>
      <c r="D791" s="198"/>
      <c r="E791" s="198"/>
      <c r="F791" s="195"/>
      <c r="G791" s="198"/>
      <c r="H791" s="198"/>
      <c r="I791" s="198"/>
      <c r="J791" s="219"/>
      <c r="K791" s="209"/>
      <c r="L791" s="9" t="s">
        <v>4</v>
      </c>
      <c r="M791" s="7" t="s">
        <v>2</v>
      </c>
      <c r="N791" s="212"/>
      <c r="O791" s="192"/>
      <c r="P791" s="192"/>
      <c r="Q791" s="36">
        <v>4</v>
      </c>
      <c r="R791" s="7"/>
      <c r="S791" s="110"/>
      <c r="T791" s="8"/>
      <c r="U791" s="219"/>
      <c r="V791" s="209"/>
      <c r="W791" s="9" t="s">
        <v>4</v>
      </c>
      <c r="X791" s="7" t="s">
        <v>2</v>
      </c>
      <c r="Y791" s="240"/>
      <c r="Z791" s="13"/>
    </row>
    <row r="792" spans="1:26" ht="14.25" customHeight="1" x14ac:dyDescent="0.25">
      <c r="A792" s="189"/>
      <c r="B792" s="198"/>
      <c r="C792" s="198"/>
      <c r="D792" s="198"/>
      <c r="E792" s="198"/>
      <c r="F792" s="195"/>
      <c r="G792" s="198"/>
      <c r="H792" s="198"/>
      <c r="I792" s="198"/>
      <c r="J792" s="219"/>
      <c r="K792" s="209"/>
      <c r="L792" s="9" t="s">
        <v>5</v>
      </c>
      <c r="M792" s="7" t="s">
        <v>2</v>
      </c>
      <c r="N792" s="212"/>
      <c r="O792" s="192"/>
      <c r="P792" s="192"/>
      <c r="Q792" s="36">
        <v>5</v>
      </c>
      <c r="R792" s="7"/>
      <c r="S792" s="110"/>
      <c r="T792" s="8"/>
      <c r="U792" s="219"/>
      <c r="V792" s="209"/>
      <c r="W792" s="9" t="s">
        <v>5</v>
      </c>
      <c r="X792" s="7" t="s">
        <v>2</v>
      </c>
      <c r="Y792" s="240"/>
      <c r="Z792" s="13"/>
    </row>
    <row r="793" spans="1:26" ht="14.25" customHeight="1" x14ac:dyDescent="0.25">
      <c r="A793" s="189"/>
      <c r="B793" s="198"/>
      <c r="C793" s="198"/>
      <c r="D793" s="198"/>
      <c r="E793" s="198"/>
      <c r="F793" s="195"/>
      <c r="G793" s="198"/>
      <c r="H793" s="198"/>
      <c r="I793" s="198"/>
      <c r="J793" s="219"/>
      <c r="K793" s="209"/>
      <c r="L793" s="9" t="s">
        <v>6</v>
      </c>
      <c r="M793" s="7" t="s">
        <v>2</v>
      </c>
      <c r="N793" s="212"/>
      <c r="O793" s="192"/>
      <c r="P793" s="192"/>
      <c r="Q793" s="36">
        <v>6</v>
      </c>
      <c r="R793" s="7"/>
      <c r="S793" s="110"/>
      <c r="T793" s="8"/>
      <c r="U793" s="219"/>
      <c r="V793" s="209"/>
      <c r="W793" s="9" t="s">
        <v>6</v>
      </c>
      <c r="X793" s="7" t="s">
        <v>2</v>
      </c>
      <c r="Y793" s="240"/>
      <c r="Z793" s="13"/>
    </row>
    <row r="794" spans="1:26" ht="14.25" customHeight="1" x14ac:dyDescent="0.25">
      <c r="A794" s="189"/>
      <c r="B794" s="198"/>
      <c r="C794" s="198"/>
      <c r="D794" s="198"/>
      <c r="E794" s="198"/>
      <c r="F794" s="195"/>
      <c r="G794" s="198"/>
      <c r="H794" s="198"/>
      <c r="I794" s="198"/>
      <c r="J794" s="219"/>
      <c r="K794" s="209"/>
      <c r="L794" s="9" t="s">
        <v>7</v>
      </c>
      <c r="M794" s="7" t="s">
        <v>2</v>
      </c>
      <c r="N794" s="212"/>
      <c r="O794" s="192"/>
      <c r="P794" s="192"/>
      <c r="Q794" s="36">
        <v>7</v>
      </c>
      <c r="R794" s="7"/>
      <c r="S794" s="110"/>
      <c r="T794" s="8"/>
      <c r="U794" s="219"/>
      <c r="V794" s="209"/>
      <c r="W794" s="9" t="s">
        <v>7</v>
      </c>
      <c r="X794" s="7" t="s">
        <v>2</v>
      </c>
      <c r="Y794" s="240"/>
      <c r="Z794" s="13"/>
    </row>
    <row r="795" spans="1:26" ht="14.25" customHeight="1" x14ac:dyDescent="0.25">
      <c r="A795" s="189"/>
      <c r="B795" s="198"/>
      <c r="C795" s="198"/>
      <c r="D795" s="198"/>
      <c r="E795" s="198"/>
      <c r="F795" s="195"/>
      <c r="G795" s="198"/>
      <c r="H795" s="198"/>
      <c r="I795" s="198"/>
      <c r="J795" s="219"/>
      <c r="K795" s="209"/>
      <c r="L795" s="9" t="s">
        <v>8</v>
      </c>
      <c r="M795" s="7" t="s">
        <v>2</v>
      </c>
      <c r="N795" s="212"/>
      <c r="O795" s="192"/>
      <c r="P795" s="192"/>
      <c r="Q795" s="36">
        <v>8</v>
      </c>
      <c r="R795" s="7"/>
      <c r="S795" s="110"/>
      <c r="T795" s="8"/>
      <c r="U795" s="219"/>
      <c r="V795" s="209"/>
      <c r="W795" s="9" t="s">
        <v>8</v>
      </c>
      <c r="X795" s="7" t="s">
        <v>2</v>
      </c>
      <c r="Y795" s="240"/>
      <c r="Z795" s="13"/>
    </row>
    <row r="796" spans="1:26" ht="15" customHeight="1" thickBot="1" x14ac:dyDescent="0.3">
      <c r="A796" s="190"/>
      <c r="B796" s="199"/>
      <c r="C796" s="199"/>
      <c r="D796" s="199"/>
      <c r="E796" s="199"/>
      <c r="F796" s="196"/>
      <c r="G796" s="199"/>
      <c r="H796" s="199"/>
      <c r="I796" s="199"/>
      <c r="J796" s="223"/>
      <c r="K796" s="214"/>
      <c r="L796" s="47" t="s">
        <v>9</v>
      </c>
      <c r="M796" s="48" t="s">
        <v>2</v>
      </c>
      <c r="N796" s="213"/>
      <c r="O796" s="193"/>
      <c r="P796" s="193"/>
      <c r="Q796" s="49">
        <v>9</v>
      </c>
      <c r="R796" s="48"/>
      <c r="S796" s="111"/>
      <c r="T796" s="50"/>
      <c r="U796" s="223"/>
      <c r="V796" s="214"/>
      <c r="W796" s="47" t="s">
        <v>9</v>
      </c>
      <c r="X796" s="48" t="s">
        <v>2</v>
      </c>
      <c r="Y796" s="241"/>
      <c r="Z796" s="13"/>
    </row>
    <row r="797" spans="1:26" ht="14.25" customHeight="1" x14ac:dyDescent="0.25">
      <c r="A797" s="188">
        <f t="shared" ref="A797" si="80">A788+1</f>
        <v>89</v>
      </c>
      <c r="B797" s="197"/>
      <c r="C797" s="197"/>
      <c r="D797" s="197"/>
      <c r="E797" s="197"/>
      <c r="F797" s="194"/>
      <c r="G797" s="197"/>
      <c r="H797" s="197"/>
      <c r="I797" s="197"/>
      <c r="J797" s="218" t="s">
        <v>10</v>
      </c>
      <c r="K797" s="221" t="s">
        <v>164</v>
      </c>
      <c r="L797" s="222"/>
      <c r="M797" s="43" t="s">
        <v>0</v>
      </c>
      <c r="N797" s="211" t="str">
        <f>IF(J797="Threat",IFERROR(VLOOKUP(M797&amp;MAX(VLOOKUP(M798,Definition!$C$28:$E$33,3,FALSE),VLOOKUP(M799,Definition!$D$28:$E$33,2,FALSE),VLOOKUP(M800,ADMIN!$G$2:$H$7,2,FALSE),VLOOKUP(M801,ADMIN!$G$2:$H$7,2,FALSE),VLOOKUP(M802,ADMIN!$G$2:$H$7,2,FALSE),VLOOKUP(M803,ADMIN!$G$2:$H$7,2,FALSE),VLOOKUP(M804,ADMIN!$G$2:$H$7,2,FALSE),VLOOKUP(M805,ADMIN!$G$2:$H$7,2,FALSE)),ADMIN!$A$1:$B$35,2,FALSE),"NIL"),IF(J797="Opportunity",IFERROR(VLOOKUP(M797&amp;MAX(VLOOKUP(M798,Definition!$C$28:$D$33,5,FALSE),VLOOKUP(M799,Definition!$D$28:$D$33,4,FALSE),VLOOKUP(M800,ADMIN!$G$2:$H$7,2,FALSE),VLOOKUP(M801,ADMIN!$G$2:$H$7,2,FALSE),VLOOKUP(M802,ADMIN!$G$2:$H$7,2,FALSE),VLOOKUP(M803,ADMIN!$G$2:$H$7,2,FALSE),VLOOKUP(M804,ADMIN!$G$2:$H$7,2,FALSE),VLOOKUP(M805,ADMIN!$G$2:$H$7,2,FALSE)),ADMIN!$A$1:$C$35,3,FALSE),"NIL"),"Nil"))</f>
        <v>NIL</v>
      </c>
      <c r="O797" s="191"/>
      <c r="P797" s="191"/>
      <c r="Q797" s="44">
        <v>1</v>
      </c>
      <c r="R797" s="45"/>
      <c r="S797" s="109"/>
      <c r="T797" s="46"/>
      <c r="U797" s="218" t="s">
        <v>11</v>
      </c>
      <c r="V797" s="237" t="s">
        <v>164</v>
      </c>
      <c r="W797" s="238"/>
      <c r="X797" s="43" t="s">
        <v>0</v>
      </c>
      <c r="Y797" s="239" t="str">
        <f>IF(U797="Threat",IFERROR(VLOOKUP(X797&amp;MAX(VLOOKUP(X798,Definition!$C$28:$E$33,3,FALSE),VLOOKUP(X799,Definition!$D$28:$E$33,2,FALSE),VLOOKUP(X800,ADMIN!$G$2:$H$7,2,FALSE),VLOOKUP(X801,ADMIN!$G$2:$H$7,2,FALSE),VLOOKUP(X802,ADMIN!$G$2:$H$7,2,FALSE),VLOOKUP(X803,ADMIN!$G$2:$H$7,2,FALSE),VLOOKUP(X804,ADMIN!$G$2:$H$7,2,FALSE),VLOOKUP(X805,ADMIN!$G$2:$H$7,2,FALSE)),$A$1:$B$1,2,FALSE),"NIL"),IF(U797="Opportunity",IFERROR(VLOOKUP(X797&amp;MAX(VLOOKUP(X798,ADMIN!$D$2:$H$7,5,FALSE),VLOOKUP(X799,ADMIN!$E$2:$H$7,4,FALSE),VLOOKUP(X800,ADMIN!$G$2:$H$7,2,FALSE),VLOOKUP(X801,ADMIN!$G$2:$H$7,2,FALSE),VLOOKUP(X802,ADMIN!$G$2:$H$7,2,FALSE),VLOOKUP(X803,ADMIN!$G$2:$H$7,2,FALSE),VLOOKUP(X804,ADMIN!$G$2:$H$7,2,FALSE),VLOOKUP(X805,ADMIN!$G$2:$H$7,2,FALSE)),$A$1:$C$1,3,FALSE),"NIL"),"Nil"))</f>
        <v>NIL</v>
      </c>
      <c r="Z797" s="13"/>
    </row>
    <row r="798" spans="1:26" ht="14.25" customHeight="1" x14ac:dyDescent="0.25">
      <c r="A798" s="189"/>
      <c r="B798" s="198"/>
      <c r="C798" s="198"/>
      <c r="D798" s="198"/>
      <c r="E798" s="198"/>
      <c r="F798" s="195"/>
      <c r="G798" s="198"/>
      <c r="H798" s="198"/>
      <c r="I798" s="198"/>
      <c r="J798" s="219"/>
      <c r="K798" s="209" t="s">
        <v>158</v>
      </c>
      <c r="L798" s="9" t="s">
        <v>1</v>
      </c>
      <c r="M798" s="7" t="s">
        <v>2</v>
      </c>
      <c r="N798" s="212"/>
      <c r="O798" s="192"/>
      <c r="P798" s="192"/>
      <c r="Q798" s="36">
        <v>2</v>
      </c>
      <c r="R798" s="7"/>
      <c r="S798" s="110"/>
      <c r="T798" s="8"/>
      <c r="U798" s="219"/>
      <c r="V798" s="209" t="s">
        <v>158</v>
      </c>
      <c r="W798" s="9" t="s">
        <v>1</v>
      </c>
      <c r="X798" s="7" t="s">
        <v>2</v>
      </c>
      <c r="Y798" s="240"/>
      <c r="Z798" s="13"/>
    </row>
    <row r="799" spans="1:26" ht="14.25" customHeight="1" x14ac:dyDescent="0.25">
      <c r="A799" s="189"/>
      <c r="B799" s="198"/>
      <c r="C799" s="198"/>
      <c r="D799" s="198"/>
      <c r="E799" s="198"/>
      <c r="F799" s="195"/>
      <c r="G799" s="198"/>
      <c r="H799" s="198"/>
      <c r="I799" s="198"/>
      <c r="J799" s="219"/>
      <c r="K799" s="209"/>
      <c r="L799" s="9" t="s">
        <v>3</v>
      </c>
      <c r="M799" s="7" t="s">
        <v>2</v>
      </c>
      <c r="N799" s="212"/>
      <c r="O799" s="192"/>
      <c r="P799" s="192"/>
      <c r="Q799" s="36">
        <v>3</v>
      </c>
      <c r="R799" s="7"/>
      <c r="S799" s="110"/>
      <c r="T799" s="8"/>
      <c r="U799" s="219"/>
      <c r="V799" s="209"/>
      <c r="W799" s="9" t="s">
        <v>3</v>
      </c>
      <c r="X799" s="7" t="s">
        <v>2</v>
      </c>
      <c r="Y799" s="240"/>
      <c r="Z799" s="13"/>
    </row>
    <row r="800" spans="1:26" ht="14.25" customHeight="1" x14ac:dyDescent="0.25">
      <c r="A800" s="189"/>
      <c r="B800" s="198"/>
      <c r="C800" s="198"/>
      <c r="D800" s="198"/>
      <c r="E800" s="198"/>
      <c r="F800" s="195"/>
      <c r="G800" s="198"/>
      <c r="H800" s="198"/>
      <c r="I800" s="198"/>
      <c r="J800" s="219"/>
      <c r="K800" s="209"/>
      <c r="L800" s="9" t="s">
        <v>4</v>
      </c>
      <c r="M800" s="7" t="s">
        <v>2</v>
      </c>
      <c r="N800" s="212"/>
      <c r="O800" s="192"/>
      <c r="P800" s="192"/>
      <c r="Q800" s="36">
        <v>4</v>
      </c>
      <c r="R800" s="7"/>
      <c r="S800" s="110"/>
      <c r="T800" s="8"/>
      <c r="U800" s="219"/>
      <c r="V800" s="209"/>
      <c r="W800" s="9" t="s">
        <v>4</v>
      </c>
      <c r="X800" s="7" t="s">
        <v>2</v>
      </c>
      <c r="Y800" s="240"/>
      <c r="Z800" s="13"/>
    </row>
    <row r="801" spans="1:26" ht="14.25" customHeight="1" x14ac:dyDescent="0.25">
      <c r="A801" s="189"/>
      <c r="B801" s="198"/>
      <c r="C801" s="198"/>
      <c r="D801" s="198"/>
      <c r="E801" s="198"/>
      <c r="F801" s="195"/>
      <c r="G801" s="198"/>
      <c r="H801" s="198"/>
      <c r="I801" s="198"/>
      <c r="J801" s="219"/>
      <c r="K801" s="209"/>
      <c r="L801" s="9" t="s">
        <v>5</v>
      </c>
      <c r="M801" s="7" t="s">
        <v>2</v>
      </c>
      <c r="N801" s="212"/>
      <c r="O801" s="192"/>
      <c r="P801" s="192"/>
      <c r="Q801" s="36">
        <v>5</v>
      </c>
      <c r="R801" s="7"/>
      <c r="S801" s="110"/>
      <c r="T801" s="8"/>
      <c r="U801" s="219"/>
      <c r="V801" s="209"/>
      <c r="W801" s="9" t="s">
        <v>5</v>
      </c>
      <c r="X801" s="7" t="s">
        <v>2</v>
      </c>
      <c r="Y801" s="240"/>
      <c r="Z801" s="13"/>
    </row>
    <row r="802" spans="1:26" ht="14.25" customHeight="1" x14ac:dyDescent="0.25">
      <c r="A802" s="189"/>
      <c r="B802" s="198"/>
      <c r="C802" s="198"/>
      <c r="D802" s="198"/>
      <c r="E802" s="198"/>
      <c r="F802" s="195"/>
      <c r="G802" s="198"/>
      <c r="H802" s="198"/>
      <c r="I802" s="198"/>
      <c r="J802" s="219"/>
      <c r="K802" s="209"/>
      <c r="L802" s="9" t="s">
        <v>6</v>
      </c>
      <c r="M802" s="7" t="s">
        <v>2</v>
      </c>
      <c r="N802" s="212"/>
      <c r="O802" s="192"/>
      <c r="P802" s="192"/>
      <c r="Q802" s="36">
        <v>6</v>
      </c>
      <c r="R802" s="7"/>
      <c r="S802" s="110"/>
      <c r="T802" s="8"/>
      <c r="U802" s="219"/>
      <c r="V802" s="209"/>
      <c r="W802" s="9" t="s">
        <v>6</v>
      </c>
      <c r="X802" s="7" t="s">
        <v>2</v>
      </c>
      <c r="Y802" s="240"/>
      <c r="Z802" s="13"/>
    </row>
    <row r="803" spans="1:26" ht="14.25" customHeight="1" x14ac:dyDescent="0.25">
      <c r="A803" s="189"/>
      <c r="B803" s="198"/>
      <c r="C803" s="198"/>
      <c r="D803" s="198"/>
      <c r="E803" s="198"/>
      <c r="F803" s="195"/>
      <c r="G803" s="198"/>
      <c r="H803" s="198"/>
      <c r="I803" s="198"/>
      <c r="J803" s="219"/>
      <c r="K803" s="209"/>
      <c r="L803" s="9" t="s">
        <v>7</v>
      </c>
      <c r="M803" s="7" t="s">
        <v>2</v>
      </c>
      <c r="N803" s="212"/>
      <c r="O803" s="192"/>
      <c r="P803" s="192"/>
      <c r="Q803" s="36">
        <v>7</v>
      </c>
      <c r="R803" s="7"/>
      <c r="S803" s="110"/>
      <c r="T803" s="8"/>
      <c r="U803" s="219"/>
      <c r="V803" s="209"/>
      <c r="W803" s="9" t="s">
        <v>7</v>
      </c>
      <c r="X803" s="7" t="s">
        <v>2</v>
      </c>
      <c r="Y803" s="240"/>
      <c r="Z803" s="13"/>
    </row>
    <row r="804" spans="1:26" ht="14.25" customHeight="1" x14ac:dyDescent="0.25">
      <c r="A804" s="189"/>
      <c r="B804" s="198"/>
      <c r="C804" s="198"/>
      <c r="D804" s="198"/>
      <c r="E804" s="198"/>
      <c r="F804" s="195"/>
      <c r="G804" s="198"/>
      <c r="H804" s="198"/>
      <c r="I804" s="198"/>
      <c r="J804" s="219"/>
      <c r="K804" s="209"/>
      <c r="L804" s="9" t="s">
        <v>8</v>
      </c>
      <c r="M804" s="7" t="s">
        <v>2</v>
      </c>
      <c r="N804" s="212"/>
      <c r="O804" s="192"/>
      <c r="P804" s="192"/>
      <c r="Q804" s="36">
        <v>8</v>
      </c>
      <c r="R804" s="7"/>
      <c r="S804" s="110"/>
      <c r="T804" s="8"/>
      <c r="U804" s="219"/>
      <c r="V804" s="209"/>
      <c r="W804" s="9" t="s">
        <v>8</v>
      </c>
      <c r="X804" s="7" t="s">
        <v>2</v>
      </c>
      <c r="Y804" s="240"/>
      <c r="Z804" s="13"/>
    </row>
    <row r="805" spans="1:26" ht="15" customHeight="1" thickBot="1" x14ac:dyDescent="0.3">
      <c r="A805" s="190"/>
      <c r="B805" s="199"/>
      <c r="C805" s="199"/>
      <c r="D805" s="199"/>
      <c r="E805" s="199"/>
      <c r="F805" s="196"/>
      <c r="G805" s="199"/>
      <c r="H805" s="199"/>
      <c r="I805" s="199"/>
      <c r="J805" s="223"/>
      <c r="K805" s="214"/>
      <c r="L805" s="47" t="s">
        <v>9</v>
      </c>
      <c r="M805" s="48" t="s">
        <v>2</v>
      </c>
      <c r="N805" s="213"/>
      <c r="O805" s="193"/>
      <c r="P805" s="193"/>
      <c r="Q805" s="49">
        <v>9</v>
      </c>
      <c r="R805" s="48"/>
      <c r="S805" s="111"/>
      <c r="T805" s="50"/>
      <c r="U805" s="223"/>
      <c r="V805" s="214"/>
      <c r="W805" s="47" t="s">
        <v>9</v>
      </c>
      <c r="X805" s="48" t="s">
        <v>2</v>
      </c>
      <c r="Y805" s="241"/>
      <c r="Z805" s="13"/>
    </row>
    <row r="806" spans="1:26" ht="14.25" customHeight="1" x14ac:dyDescent="0.25">
      <c r="A806" s="188">
        <f t="shared" ref="A806" si="81">A797+1</f>
        <v>90</v>
      </c>
      <c r="B806" s="197"/>
      <c r="C806" s="197"/>
      <c r="D806" s="197"/>
      <c r="E806" s="197"/>
      <c r="F806" s="194"/>
      <c r="G806" s="197"/>
      <c r="H806" s="197"/>
      <c r="I806" s="197"/>
      <c r="J806" s="218" t="s">
        <v>10</v>
      </c>
      <c r="K806" s="221" t="s">
        <v>164</v>
      </c>
      <c r="L806" s="222"/>
      <c r="M806" s="43" t="s">
        <v>0</v>
      </c>
      <c r="N806" s="211" t="str">
        <f>IF(J806="Threat",IFERROR(VLOOKUP(M806&amp;MAX(VLOOKUP(M807,Definition!$C$28:$E$33,3,FALSE),VLOOKUP(M808,Definition!$D$28:$E$33,2,FALSE),VLOOKUP(M809,ADMIN!$G$2:$H$7,2,FALSE),VLOOKUP(M810,ADMIN!$G$2:$H$7,2,FALSE),VLOOKUP(M811,ADMIN!$G$2:$H$7,2,FALSE),VLOOKUP(M812,ADMIN!$G$2:$H$7,2,FALSE),VLOOKUP(M813,ADMIN!$G$2:$H$7,2,FALSE),VLOOKUP(M814,ADMIN!$G$2:$H$7,2,FALSE)),ADMIN!$A$1:$B$35,2,FALSE),"NIL"),IF(J806="Opportunity",IFERROR(VLOOKUP(M806&amp;MAX(VLOOKUP(M807,Definition!$C$28:$D$33,5,FALSE),VLOOKUP(M808,Definition!$D$28:$D$33,4,FALSE),VLOOKUP(M809,ADMIN!$G$2:$H$7,2,FALSE),VLOOKUP(M810,ADMIN!$G$2:$H$7,2,FALSE),VLOOKUP(M811,ADMIN!$G$2:$H$7,2,FALSE),VLOOKUP(M812,ADMIN!$G$2:$H$7,2,FALSE),VLOOKUP(M813,ADMIN!$G$2:$H$7,2,FALSE),VLOOKUP(M814,ADMIN!$G$2:$H$7,2,FALSE)),ADMIN!$A$1:$C$35,3,FALSE),"NIL"),"Nil"))</f>
        <v>NIL</v>
      </c>
      <c r="O806" s="191"/>
      <c r="P806" s="191"/>
      <c r="Q806" s="44">
        <v>1</v>
      </c>
      <c r="R806" s="45"/>
      <c r="S806" s="109"/>
      <c r="T806" s="46"/>
      <c r="U806" s="218" t="s">
        <v>11</v>
      </c>
      <c r="V806" s="237" t="s">
        <v>164</v>
      </c>
      <c r="W806" s="238"/>
      <c r="X806" s="43" t="s">
        <v>0</v>
      </c>
      <c r="Y806" s="239" t="str">
        <f>IF(U806="Threat",IFERROR(VLOOKUP(X806&amp;MAX(VLOOKUP(X807,Definition!$C$28:$E$33,3,FALSE),VLOOKUP(X808,Definition!$D$28:$E$33,2,FALSE),VLOOKUP(X809,ADMIN!$G$2:$H$7,2,FALSE),VLOOKUP(X810,ADMIN!$G$2:$H$7,2,FALSE),VLOOKUP(X811,ADMIN!$G$2:$H$7,2,FALSE),VLOOKUP(X812,ADMIN!$G$2:$H$7,2,FALSE),VLOOKUP(X813,ADMIN!$G$2:$H$7,2,FALSE),VLOOKUP(X814,ADMIN!$G$2:$H$7,2,FALSE)),$A$1:$B$1,2,FALSE),"NIL"),IF(U806="Opportunity",IFERROR(VLOOKUP(X806&amp;MAX(VLOOKUP(X807,ADMIN!$D$2:$H$7,5,FALSE),VLOOKUP(X808,ADMIN!$E$2:$H$7,4,FALSE),VLOOKUP(X809,ADMIN!$G$2:$H$7,2,FALSE),VLOOKUP(X810,ADMIN!$G$2:$H$7,2,FALSE),VLOOKUP(X811,ADMIN!$G$2:$H$7,2,FALSE),VLOOKUP(X812,ADMIN!$G$2:$H$7,2,FALSE),VLOOKUP(X813,ADMIN!$G$2:$H$7,2,FALSE),VLOOKUP(X814,ADMIN!$G$2:$H$7,2,FALSE)),$A$1:$C$1,3,FALSE),"NIL"),"Nil"))</f>
        <v>NIL</v>
      </c>
      <c r="Z806" s="13"/>
    </row>
    <row r="807" spans="1:26" ht="14.25" customHeight="1" x14ac:dyDescent="0.25">
      <c r="A807" s="189"/>
      <c r="B807" s="198"/>
      <c r="C807" s="198"/>
      <c r="D807" s="198"/>
      <c r="E807" s="198"/>
      <c r="F807" s="195"/>
      <c r="G807" s="198"/>
      <c r="H807" s="198"/>
      <c r="I807" s="198"/>
      <c r="J807" s="219"/>
      <c r="K807" s="209" t="s">
        <v>158</v>
      </c>
      <c r="L807" s="9" t="s">
        <v>1</v>
      </c>
      <c r="M807" s="7" t="s">
        <v>2</v>
      </c>
      <c r="N807" s="212"/>
      <c r="O807" s="192"/>
      <c r="P807" s="192"/>
      <c r="Q807" s="36">
        <v>2</v>
      </c>
      <c r="R807" s="7"/>
      <c r="S807" s="110"/>
      <c r="T807" s="8"/>
      <c r="U807" s="219"/>
      <c r="V807" s="209" t="s">
        <v>158</v>
      </c>
      <c r="W807" s="9" t="s">
        <v>1</v>
      </c>
      <c r="X807" s="7" t="s">
        <v>2</v>
      </c>
      <c r="Y807" s="240"/>
      <c r="Z807" s="13"/>
    </row>
    <row r="808" spans="1:26" ht="14.25" customHeight="1" x14ac:dyDescent="0.25">
      <c r="A808" s="189"/>
      <c r="B808" s="198"/>
      <c r="C808" s="198"/>
      <c r="D808" s="198"/>
      <c r="E808" s="198"/>
      <c r="F808" s="195"/>
      <c r="G808" s="198"/>
      <c r="H808" s="198"/>
      <c r="I808" s="198"/>
      <c r="J808" s="219"/>
      <c r="K808" s="209"/>
      <c r="L808" s="9" t="s">
        <v>3</v>
      </c>
      <c r="M808" s="7" t="s">
        <v>2</v>
      </c>
      <c r="N808" s="212"/>
      <c r="O808" s="192"/>
      <c r="P808" s="192"/>
      <c r="Q808" s="36">
        <v>3</v>
      </c>
      <c r="R808" s="7"/>
      <c r="S808" s="110"/>
      <c r="T808" s="8"/>
      <c r="U808" s="219"/>
      <c r="V808" s="209"/>
      <c r="W808" s="9" t="s">
        <v>3</v>
      </c>
      <c r="X808" s="7" t="s">
        <v>2</v>
      </c>
      <c r="Y808" s="240"/>
      <c r="Z808" s="13"/>
    </row>
    <row r="809" spans="1:26" ht="14.25" customHeight="1" x14ac:dyDescent="0.25">
      <c r="A809" s="189"/>
      <c r="B809" s="198"/>
      <c r="C809" s="198"/>
      <c r="D809" s="198"/>
      <c r="E809" s="198"/>
      <c r="F809" s="195"/>
      <c r="G809" s="198"/>
      <c r="H809" s="198"/>
      <c r="I809" s="198"/>
      <c r="J809" s="219"/>
      <c r="K809" s="209"/>
      <c r="L809" s="9" t="s">
        <v>4</v>
      </c>
      <c r="M809" s="7" t="s">
        <v>2</v>
      </c>
      <c r="N809" s="212"/>
      <c r="O809" s="192"/>
      <c r="P809" s="192"/>
      <c r="Q809" s="36">
        <v>4</v>
      </c>
      <c r="R809" s="7"/>
      <c r="S809" s="110"/>
      <c r="T809" s="8"/>
      <c r="U809" s="219"/>
      <c r="V809" s="209"/>
      <c r="W809" s="9" t="s">
        <v>4</v>
      </c>
      <c r="X809" s="7" t="s">
        <v>2</v>
      </c>
      <c r="Y809" s="240"/>
      <c r="Z809" s="13"/>
    </row>
    <row r="810" spans="1:26" ht="14.25" customHeight="1" x14ac:dyDescent="0.25">
      <c r="A810" s="189"/>
      <c r="B810" s="198"/>
      <c r="C810" s="198"/>
      <c r="D810" s="198"/>
      <c r="E810" s="198"/>
      <c r="F810" s="195"/>
      <c r="G810" s="198"/>
      <c r="H810" s="198"/>
      <c r="I810" s="198"/>
      <c r="J810" s="219"/>
      <c r="K810" s="209"/>
      <c r="L810" s="9" t="s">
        <v>5</v>
      </c>
      <c r="M810" s="7" t="s">
        <v>2</v>
      </c>
      <c r="N810" s="212"/>
      <c r="O810" s="192"/>
      <c r="P810" s="192"/>
      <c r="Q810" s="36">
        <v>5</v>
      </c>
      <c r="R810" s="7"/>
      <c r="S810" s="110"/>
      <c r="T810" s="8"/>
      <c r="U810" s="219"/>
      <c r="V810" s="209"/>
      <c r="W810" s="9" t="s">
        <v>5</v>
      </c>
      <c r="X810" s="7" t="s">
        <v>2</v>
      </c>
      <c r="Y810" s="240"/>
      <c r="Z810" s="13"/>
    </row>
    <row r="811" spans="1:26" ht="14.25" customHeight="1" x14ac:dyDescent="0.25">
      <c r="A811" s="189"/>
      <c r="B811" s="198"/>
      <c r="C811" s="198"/>
      <c r="D811" s="198"/>
      <c r="E811" s="198"/>
      <c r="F811" s="195"/>
      <c r="G811" s="198"/>
      <c r="H811" s="198"/>
      <c r="I811" s="198"/>
      <c r="J811" s="219"/>
      <c r="K811" s="209"/>
      <c r="L811" s="9" t="s">
        <v>6</v>
      </c>
      <c r="M811" s="7" t="s">
        <v>2</v>
      </c>
      <c r="N811" s="212"/>
      <c r="O811" s="192"/>
      <c r="P811" s="192"/>
      <c r="Q811" s="36">
        <v>6</v>
      </c>
      <c r="R811" s="7"/>
      <c r="S811" s="110"/>
      <c r="T811" s="8"/>
      <c r="U811" s="219"/>
      <c r="V811" s="209"/>
      <c r="W811" s="9" t="s">
        <v>6</v>
      </c>
      <c r="X811" s="7" t="s">
        <v>2</v>
      </c>
      <c r="Y811" s="240"/>
      <c r="Z811" s="13"/>
    </row>
    <row r="812" spans="1:26" ht="14.25" customHeight="1" x14ac:dyDescent="0.25">
      <c r="A812" s="189"/>
      <c r="B812" s="198"/>
      <c r="C812" s="198"/>
      <c r="D812" s="198"/>
      <c r="E812" s="198"/>
      <c r="F812" s="195"/>
      <c r="G812" s="198"/>
      <c r="H812" s="198"/>
      <c r="I812" s="198"/>
      <c r="J812" s="219"/>
      <c r="K812" s="209"/>
      <c r="L812" s="9" t="s">
        <v>7</v>
      </c>
      <c r="M812" s="7" t="s">
        <v>2</v>
      </c>
      <c r="N812" s="212"/>
      <c r="O812" s="192"/>
      <c r="P812" s="192"/>
      <c r="Q812" s="36">
        <v>7</v>
      </c>
      <c r="R812" s="7"/>
      <c r="S812" s="110"/>
      <c r="T812" s="8"/>
      <c r="U812" s="219"/>
      <c r="V812" s="209"/>
      <c r="W812" s="9" t="s">
        <v>7</v>
      </c>
      <c r="X812" s="7" t="s">
        <v>2</v>
      </c>
      <c r="Y812" s="240"/>
      <c r="Z812" s="13"/>
    </row>
    <row r="813" spans="1:26" ht="14.25" customHeight="1" x14ac:dyDescent="0.25">
      <c r="A813" s="189"/>
      <c r="B813" s="198"/>
      <c r="C813" s="198"/>
      <c r="D813" s="198"/>
      <c r="E813" s="198"/>
      <c r="F813" s="195"/>
      <c r="G813" s="198"/>
      <c r="H813" s="198"/>
      <c r="I813" s="198"/>
      <c r="J813" s="219"/>
      <c r="K813" s="209"/>
      <c r="L813" s="9" t="s">
        <v>8</v>
      </c>
      <c r="M813" s="7" t="s">
        <v>2</v>
      </c>
      <c r="N813" s="212"/>
      <c r="O813" s="192"/>
      <c r="P813" s="192"/>
      <c r="Q813" s="36">
        <v>8</v>
      </c>
      <c r="R813" s="7"/>
      <c r="S813" s="110"/>
      <c r="T813" s="8"/>
      <c r="U813" s="219"/>
      <c r="V813" s="209"/>
      <c r="W813" s="9" t="s">
        <v>8</v>
      </c>
      <c r="X813" s="7" t="s">
        <v>2</v>
      </c>
      <c r="Y813" s="240"/>
      <c r="Z813" s="13"/>
    </row>
    <row r="814" spans="1:26" ht="15" customHeight="1" thickBot="1" x14ac:dyDescent="0.3">
      <c r="A814" s="190"/>
      <c r="B814" s="199"/>
      <c r="C814" s="199"/>
      <c r="D814" s="199"/>
      <c r="E814" s="199"/>
      <c r="F814" s="196"/>
      <c r="G814" s="199"/>
      <c r="H814" s="199"/>
      <c r="I814" s="199"/>
      <c r="J814" s="223"/>
      <c r="K814" s="214"/>
      <c r="L814" s="47" t="s">
        <v>9</v>
      </c>
      <c r="M814" s="48" t="s">
        <v>2</v>
      </c>
      <c r="N814" s="213"/>
      <c r="O814" s="193"/>
      <c r="P814" s="193"/>
      <c r="Q814" s="49">
        <v>9</v>
      </c>
      <c r="R814" s="48"/>
      <c r="S814" s="111"/>
      <c r="T814" s="50"/>
      <c r="U814" s="223"/>
      <c r="V814" s="214"/>
      <c r="W814" s="47" t="s">
        <v>9</v>
      </c>
      <c r="X814" s="48" t="s">
        <v>2</v>
      </c>
      <c r="Y814" s="241"/>
      <c r="Z814" s="13"/>
    </row>
    <row r="815" spans="1:26" ht="14.25" customHeight="1" x14ac:dyDescent="0.25">
      <c r="A815" s="188">
        <f t="shared" ref="A815" si="82">A806+1</f>
        <v>91</v>
      </c>
      <c r="B815" s="197"/>
      <c r="C815" s="197"/>
      <c r="D815" s="197"/>
      <c r="E815" s="197"/>
      <c r="F815" s="194"/>
      <c r="G815" s="197"/>
      <c r="H815" s="197"/>
      <c r="I815" s="197"/>
      <c r="J815" s="218" t="s">
        <v>10</v>
      </c>
      <c r="K815" s="221" t="s">
        <v>164</v>
      </c>
      <c r="L815" s="222"/>
      <c r="M815" s="43" t="s">
        <v>0</v>
      </c>
      <c r="N815" s="211" t="str">
        <f>IF(J815="Threat",IFERROR(VLOOKUP(M815&amp;MAX(VLOOKUP(M816,Definition!$C$28:$E$33,3,FALSE),VLOOKUP(M817,Definition!$D$28:$E$33,2,FALSE),VLOOKUP(M818,ADMIN!$G$2:$H$7,2,FALSE),VLOOKUP(M819,ADMIN!$G$2:$H$7,2,FALSE),VLOOKUP(M820,ADMIN!$G$2:$H$7,2,FALSE),VLOOKUP(M821,ADMIN!$G$2:$H$7,2,FALSE),VLOOKUP(M822,ADMIN!$G$2:$H$7,2,FALSE),VLOOKUP(M823,ADMIN!$G$2:$H$7,2,FALSE)),ADMIN!$A$1:$B$35,2,FALSE),"NIL"),IF(J815="Opportunity",IFERROR(VLOOKUP(M815&amp;MAX(VLOOKUP(M816,Definition!$C$28:$D$33,5,FALSE),VLOOKUP(M817,Definition!$D$28:$D$33,4,FALSE),VLOOKUP(M818,ADMIN!$G$2:$H$7,2,FALSE),VLOOKUP(M819,ADMIN!$G$2:$H$7,2,FALSE),VLOOKUP(M820,ADMIN!$G$2:$H$7,2,FALSE),VLOOKUP(M821,ADMIN!$G$2:$H$7,2,FALSE),VLOOKUP(M822,ADMIN!$G$2:$H$7,2,FALSE),VLOOKUP(M823,ADMIN!$G$2:$H$7,2,FALSE)),ADMIN!$A$1:$C$35,3,FALSE),"NIL"),"Nil"))</f>
        <v>NIL</v>
      </c>
      <c r="O815" s="191"/>
      <c r="P815" s="191"/>
      <c r="Q815" s="44">
        <v>1</v>
      </c>
      <c r="R815" s="45"/>
      <c r="S815" s="109"/>
      <c r="T815" s="46"/>
      <c r="U815" s="218" t="s">
        <v>11</v>
      </c>
      <c r="V815" s="237" t="s">
        <v>164</v>
      </c>
      <c r="W815" s="238"/>
      <c r="X815" s="43" t="s">
        <v>0</v>
      </c>
      <c r="Y815" s="239" t="str">
        <f>IF(U815="Threat",IFERROR(VLOOKUP(X815&amp;MAX(VLOOKUP(X816,Definition!$C$28:$E$33,3,FALSE),VLOOKUP(X817,Definition!$D$28:$E$33,2,FALSE),VLOOKUP(X818,ADMIN!$G$2:$H$7,2,FALSE),VLOOKUP(X819,ADMIN!$G$2:$H$7,2,FALSE),VLOOKUP(X820,ADMIN!$G$2:$H$7,2,FALSE),VLOOKUP(X821,ADMIN!$G$2:$H$7,2,FALSE),VLOOKUP(X822,ADMIN!$G$2:$H$7,2,FALSE),VLOOKUP(X823,ADMIN!$G$2:$H$7,2,FALSE)),$A$1:$B$1,2,FALSE),"NIL"),IF(U815="Opportunity",IFERROR(VLOOKUP(X815&amp;MAX(VLOOKUP(X816,ADMIN!$D$2:$H$7,5,FALSE),VLOOKUP(X817,ADMIN!$E$2:$H$7,4,FALSE),VLOOKUP(X818,ADMIN!$G$2:$H$7,2,FALSE),VLOOKUP(X819,ADMIN!$G$2:$H$7,2,FALSE),VLOOKUP(X820,ADMIN!$G$2:$H$7,2,FALSE),VLOOKUP(X821,ADMIN!$G$2:$H$7,2,FALSE),VLOOKUP(X822,ADMIN!$G$2:$H$7,2,FALSE),VLOOKUP(X823,ADMIN!$G$2:$H$7,2,FALSE)),$A$1:$C$1,3,FALSE),"NIL"),"Nil"))</f>
        <v>NIL</v>
      </c>
      <c r="Z815" s="13"/>
    </row>
    <row r="816" spans="1:26" ht="14.25" customHeight="1" x14ac:dyDescent="0.25">
      <c r="A816" s="189"/>
      <c r="B816" s="198"/>
      <c r="C816" s="198"/>
      <c r="D816" s="198"/>
      <c r="E816" s="198"/>
      <c r="F816" s="195"/>
      <c r="G816" s="198"/>
      <c r="H816" s="198"/>
      <c r="I816" s="198"/>
      <c r="J816" s="219"/>
      <c r="K816" s="209" t="s">
        <v>158</v>
      </c>
      <c r="L816" s="9" t="s">
        <v>1</v>
      </c>
      <c r="M816" s="7" t="s">
        <v>2</v>
      </c>
      <c r="N816" s="212"/>
      <c r="O816" s="192"/>
      <c r="P816" s="192"/>
      <c r="Q816" s="36">
        <v>2</v>
      </c>
      <c r="R816" s="7"/>
      <c r="S816" s="110"/>
      <c r="T816" s="8"/>
      <c r="U816" s="219"/>
      <c r="V816" s="209" t="s">
        <v>158</v>
      </c>
      <c r="W816" s="9" t="s">
        <v>1</v>
      </c>
      <c r="X816" s="7" t="s">
        <v>2</v>
      </c>
      <c r="Y816" s="240"/>
      <c r="Z816" s="13"/>
    </row>
    <row r="817" spans="1:26" ht="14.25" customHeight="1" x14ac:dyDescent="0.25">
      <c r="A817" s="189"/>
      <c r="B817" s="198"/>
      <c r="C817" s="198"/>
      <c r="D817" s="198"/>
      <c r="E817" s="198"/>
      <c r="F817" s="195"/>
      <c r="G817" s="198"/>
      <c r="H817" s="198"/>
      <c r="I817" s="198"/>
      <c r="J817" s="219"/>
      <c r="K817" s="209"/>
      <c r="L817" s="9" t="s">
        <v>3</v>
      </c>
      <c r="M817" s="7" t="s">
        <v>2</v>
      </c>
      <c r="N817" s="212"/>
      <c r="O817" s="192"/>
      <c r="P817" s="192"/>
      <c r="Q817" s="36">
        <v>3</v>
      </c>
      <c r="R817" s="7"/>
      <c r="S817" s="110"/>
      <c r="T817" s="8"/>
      <c r="U817" s="219"/>
      <c r="V817" s="209"/>
      <c r="W817" s="9" t="s">
        <v>3</v>
      </c>
      <c r="X817" s="7" t="s">
        <v>2</v>
      </c>
      <c r="Y817" s="240"/>
      <c r="Z817" s="13"/>
    </row>
    <row r="818" spans="1:26" ht="14.25" customHeight="1" x14ac:dyDescent="0.25">
      <c r="A818" s="189"/>
      <c r="B818" s="198"/>
      <c r="C818" s="198"/>
      <c r="D818" s="198"/>
      <c r="E818" s="198"/>
      <c r="F818" s="195"/>
      <c r="G818" s="198"/>
      <c r="H818" s="198"/>
      <c r="I818" s="198"/>
      <c r="J818" s="219"/>
      <c r="K818" s="209"/>
      <c r="L818" s="9" t="s">
        <v>4</v>
      </c>
      <c r="M818" s="7" t="s">
        <v>2</v>
      </c>
      <c r="N818" s="212"/>
      <c r="O818" s="192"/>
      <c r="P818" s="192"/>
      <c r="Q818" s="36">
        <v>4</v>
      </c>
      <c r="R818" s="7"/>
      <c r="S818" s="110"/>
      <c r="T818" s="8"/>
      <c r="U818" s="219"/>
      <c r="V818" s="209"/>
      <c r="W818" s="9" t="s">
        <v>4</v>
      </c>
      <c r="X818" s="7" t="s">
        <v>2</v>
      </c>
      <c r="Y818" s="240"/>
      <c r="Z818" s="13"/>
    </row>
    <row r="819" spans="1:26" ht="14.25" customHeight="1" x14ac:dyDescent="0.25">
      <c r="A819" s="189"/>
      <c r="B819" s="198"/>
      <c r="C819" s="198"/>
      <c r="D819" s="198"/>
      <c r="E819" s="198"/>
      <c r="F819" s="195"/>
      <c r="G819" s="198"/>
      <c r="H819" s="198"/>
      <c r="I819" s="198"/>
      <c r="J819" s="219"/>
      <c r="K819" s="209"/>
      <c r="L819" s="9" t="s">
        <v>5</v>
      </c>
      <c r="M819" s="7" t="s">
        <v>2</v>
      </c>
      <c r="N819" s="212"/>
      <c r="O819" s="192"/>
      <c r="P819" s="192"/>
      <c r="Q819" s="36">
        <v>5</v>
      </c>
      <c r="R819" s="7"/>
      <c r="S819" s="110"/>
      <c r="T819" s="8"/>
      <c r="U819" s="219"/>
      <c r="V819" s="209"/>
      <c r="W819" s="9" t="s">
        <v>5</v>
      </c>
      <c r="X819" s="7" t="s">
        <v>2</v>
      </c>
      <c r="Y819" s="240"/>
      <c r="Z819" s="13"/>
    </row>
    <row r="820" spans="1:26" ht="14.25" customHeight="1" x14ac:dyDescent="0.25">
      <c r="A820" s="189"/>
      <c r="B820" s="198"/>
      <c r="C820" s="198"/>
      <c r="D820" s="198"/>
      <c r="E820" s="198"/>
      <c r="F820" s="195"/>
      <c r="G820" s="198"/>
      <c r="H820" s="198"/>
      <c r="I820" s="198"/>
      <c r="J820" s="219"/>
      <c r="K820" s="209"/>
      <c r="L820" s="9" t="s">
        <v>6</v>
      </c>
      <c r="M820" s="7" t="s">
        <v>2</v>
      </c>
      <c r="N820" s="212"/>
      <c r="O820" s="192"/>
      <c r="P820" s="192"/>
      <c r="Q820" s="36">
        <v>6</v>
      </c>
      <c r="R820" s="7"/>
      <c r="S820" s="110"/>
      <c r="T820" s="8"/>
      <c r="U820" s="219"/>
      <c r="V820" s="209"/>
      <c r="W820" s="9" t="s">
        <v>6</v>
      </c>
      <c r="X820" s="7" t="s">
        <v>2</v>
      </c>
      <c r="Y820" s="240"/>
      <c r="Z820" s="13"/>
    </row>
    <row r="821" spans="1:26" ht="14.25" customHeight="1" x14ac:dyDescent="0.25">
      <c r="A821" s="189"/>
      <c r="B821" s="198"/>
      <c r="C821" s="198"/>
      <c r="D821" s="198"/>
      <c r="E821" s="198"/>
      <c r="F821" s="195"/>
      <c r="G821" s="198"/>
      <c r="H821" s="198"/>
      <c r="I821" s="198"/>
      <c r="J821" s="219"/>
      <c r="K821" s="209"/>
      <c r="L821" s="9" t="s">
        <v>7</v>
      </c>
      <c r="M821" s="7" t="s">
        <v>2</v>
      </c>
      <c r="N821" s="212"/>
      <c r="O821" s="192"/>
      <c r="P821" s="192"/>
      <c r="Q821" s="36">
        <v>7</v>
      </c>
      <c r="R821" s="7"/>
      <c r="S821" s="110"/>
      <c r="T821" s="8"/>
      <c r="U821" s="219"/>
      <c r="V821" s="209"/>
      <c r="W821" s="9" t="s">
        <v>7</v>
      </c>
      <c r="X821" s="7" t="s">
        <v>2</v>
      </c>
      <c r="Y821" s="240"/>
      <c r="Z821" s="13"/>
    </row>
    <row r="822" spans="1:26" ht="14.25" customHeight="1" x14ac:dyDescent="0.25">
      <c r="A822" s="189"/>
      <c r="B822" s="198"/>
      <c r="C822" s="198"/>
      <c r="D822" s="198"/>
      <c r="E822" s="198"/>
      <c r="F822" s="195"/>
      <c r="G822" s="198"/>
      <c r="H822" s="198"/>
      <c r="I822" s="198"/>
      <c r="J822" s="219"/>
      <c r="K822" s="209"/>
      <c r="L822" s="9" t="s">
        <v>8</v>
      </c>
      <c r="M822" s="7" t="s">
        <v>2</v>
      </c>
      <c r="N822" s="212"/>
      <c r="O822" s="192"/>
      <c r="P822" s="192"/>
      <c r="Q822" s="36">
        <v>8</v>
      </c>
      <c r="R822" s="7"/>
      <c r="S822" s="110"/>
      <c r="T822" s="8"/>
      <c r="U822" s="219"/>
      <c r="V822" s="209"/>
      <c r="W822" s="9" t="s">
        <v>8</v>
      </c>
      <c r="X822" s="7" t="s">
        <v>2</v>
      </c>
      <c r="Y822" s="240"/>
      <c r="Z822" s="13"/>
    </row>
    <row r="823" spans="1:26" ht="15" customHeight="1" thickBot="1" x14ac:dyDescent="0.3">
      <c r="A823" s="190"/>
      <c r="B823" s="199"/>
      <c r="C823" s="199"/>
      <c r="D823" s="199"/>
      <c r="E823" s="199"/>
      <c r="F823" s="196"/>
      <c r="G823" s="199"/>
      <c r="H823" s="199"/>
      <c r="I823" s="199"/>
      <c r="J823" s="223"/>
      <c r="K823" s="214"/>
      <c r="L823" s="47" t="s">
        <v>9</v>
      </c>
      <c r="M823" s="48" t="s">
        <v>2</v>
      </c>
      <c r="N823" s="213"/>
      <c r="O823" s="193"/>
      <c r="P823" s="193"/>
      <c r="Q823" s="49">
        <v>9</v>
      </c>
      <c r="R823" s="48"/>
      <c r="S823" s="111"/>
      <c r="T823" s="50"/>
      <c r="U823" s="223"/>
      <c r="V823" s="214"/>
      <c r="W823" s="47" t="s">
        <v>9</v>
      </c>
      <c r="X823" s="48" t="s">
        <v>2</v>
      </c>
      <c r="Y823" s="241"/>
      <c r="Z823" s="13"/>
    </row>
    <row r="824" spans="1:26" ht="14.25" customHeight="1" x14ac:dyDescent="0.25">
      <c r="A824" s="188">
        <f t="shared" ref="A824" si="83">A815+1</f>
        <v>92</v>
      </c>
      <c r="B824" s="248"/>
      <c r="C824" s="248"/>
      <c r="D824" s="248"/>
      <c r="E824" s="197"/>
      <c r="F824" s="250"/>
      <c r="G824" s="248"/>
      <c r="H824" s="248"/>
      <c r="I824" s="248"/>
      <c r="J824" s="225" t="s">
        <v>10</v>
      </c>
      <c r="K824" s="226" t="s">
        <v>164</v>
      </c>
      <c r="L824" s="227"/>
      <c r="M824" s="39" t="s">
        <v>0</v>
      </c>
      <c r="N824" s="211" t="str">
        <f>IF(J824="Threat",IFERROR(VLOOKUP(M824&amp;MAX(VLOOKUP(M825,Definition!$C$28:$E$33,3,FALSE),VLOOKUP(M826,Definition!$D$28:$E$33,2,FALSE),VLOOKUP(M827,ADMIN!$G$2:$H$7,2,FALSE),VLOOKUP(M828,ADMIN!$G$2:$H$7,2,FALSE),VLOOKUP(M829,ADMIN!$G$2:$H$7,2,FALSE),VLOOKUP(M830,ADMIN!$G$2:$H$7,2,FALSE),VLOOKUP(M831,ADMIN!$G$2:$H$7,2,FALSE),VLOOKUP(M832,ADMIN!$G$2:$H$7,2,FALSE)),ADMIN!$A$1:$B$35,2,FALSE),"NIL"),IF(J824="Opportunity",IFERROR(VLOOKUP(M824&amp;MAX(VLOOKUP(M825,Definition!$C$28:$D$33,5,FALSE),VLOOKUP(M826,Definition!$D$28:$D$33,4,FALSE),VLOOKUP(M827,ADMIN!$G$2:$H$7,2,FALSE),VLOOKUP(M828,ADMIN!$G$2:$H$7,2,FALSE),VLOOKUP(M829,ADMIN!$G$2:$H$7,2,FALSE),VLOOKUP(M830,ADMIN!$G$2:$H$7,2,FALSE),VLOOKUP(M831,ADMIN!$G$2:$H$7,2,FALSE),VLOOKUP(M832,ADMIN!$G$2:$H$7,2,FALSE)),ADMIN!$A$1:$C$35,3,FALSE),"NIL"),"Nil"))</f>
        <v>NIL</v>
      </c>
      <c r="O824" s="192"/>
      <c r="P824" s="192"/>
      <c r="Q824" s="28">
        <v>1</v>
      </c>
      <c r="R824" s="41"/>
      <c r="S824" s="112"/>
      <c r="T824" s="42"/>
      <c r="U824" s="225" t="s">
        <v>11</v>
      </c>
      <c r="V824" s="243" t="s">
        <v>164</v>
      </c>
      <c r="W824" s="244"/>
      <c r="X824" s="39" t="s">
        <v>0</v>
      </c>
      <c r="Y824" s="239" t="str">
        <f>IF(U824="Threat",IFERROR(VLOOKUP(X824&amp;MAX(VLOOKUP(X825,Definition!$C$28:$E$33,3,FALSE),VLOOKUP(X826,Definition!$D$28:$E$33,2,FALSE),VLOOKUP(X827,ADMIN!$G$2:$H$7,2,FALSE),VLOOKUP(X828,ADMIN!$G$2:$H$7,2,FALSE),VLOOKUP(X829,ADMIN!$G$2:$H$7,2,FALSE),VLOOKUP(X830,ADMIN!$G$2:$H$7,2,FALSE),VLOOKUP(X831,ADMIN!$G$2:$H$7,2,FALSE),VLOOKUP(X832,ADMIN!$G$2:$H$7,2,FALSE)),$A$1:$B$1,2,FALSE),"NIL"),IF(U824="Opportunity",IFERROR(VLOOKUP(X824&amp;MAX(VLOOKUP(X825,ADMIN!$D$2:$H$7,5,FALSE),VLOOKUP(X826,ADMIN!$E$2:$H$7,4,FALSE),VLOOKUP(X827,ADMIN!$G$2:$H$7,2,FALSE),VLOOKUP(X828,ADMIN!$G$2:$H$7,2,FALSE),VLOOKUP(X829,ADMIN!$G$2:$H$7,2,FALSE),VLOOKUP(X830,ADMIN!$G$2:$H$7,2,FALSE),VLOOKUP(X831,ADMIN!$G$2:$H$7,2,FALSE),VLOOKUP(X832,ADMIN!$G$2:$H$7,2,FALSE)),$A$1:$C$1,3,FALSE),"NIL"),"Nil"))</f>
        <v>NIL</v>
      </c>
      <c r="Z824" s="13"/>
    </row>
    <row r="825" spans="1:26" ht="14.25" customHeight="1" x14ac:dyDescent="0.25">
      <c r="A825" s="189"/>
      <c r="B825" s="198"/>
      <c r="C825" s="198"/>
      <c r="D825" s="198"/>
      <c r="E825" s="198"/>
      <c r="F825" s="195"/>
      <c r="G825" s="198"/>
      <c r="H825" s="198"/>
      <c r="I825" s="198"/>
      <c r="J825" s="219"/>
      <c r="K825" s="209" t="s">
        <v>158</v>
      </c>
      <c r="L825" s="9" t="s">
        <v>1</v>
      </c>
      <c r="M825" s="7" t="s">
        <v>2</v>
      </c>
      <c r="N825" s="212"/>
      <c r="O825" s="192"/>
      <c r="P825" s="192"/>
      <c r="Q825" s="6">
        <v>2</v>
      </c>
      <c r="R825" s="7"/>
      <c r="S825" s="110"/>
      <c r="T825" s="8"/>
      <c r="U825" s="219"/>
      <c r="V825" s="209" t="s">
        <v>158</v>
      </c>
      <c r="W825" s="9" t="s">
        <v>1</v>
      </c>
      <c r="X825" s="7" t="s">
        <v>2</v>
      </c>
      <c r="Y825" s="240"/>
      <c r="Z825" s="13"/>
    </row>
    <row r="826" spans="1:26" ht="14.25" customHeight="1" x14ac:dyDescent="0.25">
      <c r="A826" s="189"/>
      <c r="B826" s="198"/>
      <c r="C826" s="198"/>
      <c r="D826" s="198"/>
      <c r="E826" s="198"/>
      <c r="F826" s="195"/>
      <c r="G826" s="198"/>
      <c r="H826" s="198"/>
      <c r="I826" s="198"/>
      <c r="J826" s="219"/>
      <c r="K826" s="209"/>
      <c r="L826" s="9" t="s">
        <v>3</v>
      </c>
      <c r="M826" s="7" t="s">
        <v>2</v>
      </c>
      <c r="N826" s="212"/>
      <c r="O826" s="192"/>
      <c r="P826" s="192"/>
      <c r="Q826" s="6">
        <v>3</v>
      </c>
      <c r="R826" s="7"/>
      <c r="S826" s="110"/>
      <c r="T826" s="8"/>
      <c r="U826" s="219"/>
      <c r="V826" s="209"/>
      <c r="W826" s="9" t="s">
        <v>3</v>
      </c>
      <c r="X826" s="7" t="s">
        <v>2</v>
      </c>
      <c r="Y826" s="240"/>
      <c r="Z826" s="13"/>
    </row>
    <row r="827" spans="1:26" ht="14.25" customHeight="1" x14ac:dyDescent="0.25">
      <c r="A827" s="189"/>
      <c r="B827" s="198"/>
      <c r="C827" s="198"/>
      <c r="D827" s="198"/>
      <c r="E827" s="198"/>
      <c r="F827" s="195"/>
      <c r="G827" s="198"/>
      <c r="H827" s="198"/>
      <c r="I827" s="198"/>
      <c r="J827" s="219"/>
      <c r="K827" s="209"/>
      <c r="L827" s="9" t="s">
        <v>4</v>
      </c>
      <c r="M827" s="7" t="s">
        <v>2</v>
      </c>
      <c r="N827" s="212"/>
      <c r="O827" s="192"/>
      <c r="P827" s="192"/>
      <c r="Q827" s="6">
        <v>4</v>
      </c>
      <c r="R827" s="7"/>
      <c r="S827" s="110"/>
      <c r="T827" s="8"/>
      <c r="U827" s="219"/>
      <c r="V827" s="209"/>
      <c r="W827" s="9" t="s">
        <v>4</v>
      </c>
      <c r="X827" s="7" t="s">
        <v>2</v>
      </c>
      <c r="Y827" s="240"/>
      <c r="Z827" s="13"/>
    </row>
    <row r="828" spans="1:26" ht="14.25" customHeight="1" x14ac:dyDescent="0.25">
      <c r="A828" s="189"/>
      <c r="B828" s="198"/>
      <c r="C828" s="198"/>
      <c r="D828" s="198"/>
      <c r="E828" s="198"/>
      <c r="F828" s="195"/>
      <c r="G828" s="198"/>
      <c r="H828" s="198"/>
      <c r="I828" s="198"/>
      <c r="J828" s="219"/>
      <c r="K828" s="209"/>
      <c r="L828" s="9" t="s">
        <v>5</v>
      </c>
      <c r="M828" s="7" t="s">
        <v>2</v>
      </c>
      <c r="N828" s="212"/>
      <c r="O828" s="192"/>
      <c r="P828" s="192"/>
      <c r="Q828" s="6">
        <v>5</v>
      </c>
      <c r="R828" s="7"/>
      <c r="S828" s="110"/>
      <c r="T828" s="8"/>
      <c r="U828" s="219"/>
      <c r="V828" s="209"/>
      <c r="W828" s="9" t="s">
        <v>5</v>
      </c>
      <c r="X828" s="7" t="s">
        <v>2</v>
      </c>
      <c r="Y828" s="240"/>
      <c r="Z828" s="13"/>
    </row>
    <row r="829" spans="1:26" ht="14.25" customHeight="1" x14ac:dyDescent="0.25">
      <c r="A829" s="189"/>
      <c r="B829" s="198"/>
      <c r="C829" s="198"/>
      <c r="D829" s="198"/>
      <c r="E829" s="198"/>
      <c r="F829" s="195"/>
      <c r="G829" s="198"/>
      <c r="H829" s="198"/>
      <c r="I829" s="198"/>
      <c r="J829" s="219"/>
      <c r="K829" s="209"/>
      <c r="L829" s="9" t="s">
        <v>6</v>
      </c>
      <c r="M829" s="7" t="s">
        <v>2</v>
      </c>
      <c r="N829" s="212"/>
      <c r="O829" s="192"/>
      <c r="P829" s="192"/>
      <c r="Q829" s="6">
        <v>6</v>
      </c>
      <c r="R829" s="7"/>
      <c r="S829" s="110"/>
      <c r="T829" s="8"/>
      <c r="U829" s="219"/>
      <c r="V829" s="209"/>
      <c r="W829" s="9" t="s">
        <v>6</v>
      </c>
      <c r="X829" s="7" t="s">
        <v>2</v>
      </c>
      <c r="Y829" s="240"/>
      <c r="Z829" s="13"/>
    </row>
    <row r="830" spans="1:26" ht="14.25" customHeight="1" x14ac:dyDescent="0.25">
      <c r="A830" s="189"/>
      <c r="B830" s="198"/>
      <c r="C830" s="198"/>
      <c r="D830" s="198"/>
      <c r="E830" s="198"/>
      <c r="F830" s="195"/>
      <c r="G830" s="198"/>
      <c r="H830" s="198"/>
      <c r="I830" s="198"/>
      <c r="J830" s="219"/>
      <c r="K830" s="209"/>
      <c r="L830" s="9" t="s">
        <v>7</v>
      </c>
      <c r="M830" s="7" t="s">
        <v>2</v>
      </c>
      <c r="N830" s="212"/>
      <c r="O830" s="192"/>
      <c r="P830" s="192"/>
      <c r="Q830" s="6">
        <v>7</v>
      </c>
      <c r="R830" s="7"/>
      <c r="S830" s="110"/>
      <c r="T830" s="8"/>
      <c r="U830" s="219"/>
      <c r="V830" s="209"/>
      <c r="W830" s="9" t="s">
        <v>7</v>
      </c>
      <c r="X830" s="7" t="s">
        <v>2</v>
      </c>
      <c r="Y830" s="240"/>
      <c r="Z830" s="13"/>
    </row>
    <row r="831" spans="1:26" ht="14.25" customHeight="1" x14ac:dyDescent="0.25">
      <c r="A831" s="189"/>
      <c r="B831" s="198"/>
      <c r="C831" s="198"/>
      <c r="D831" s="198"/>
      <c r="E831" s="198"/>
      <c r="F831" s="195"/>
      <c r="G831" s="198"/>
      <c r="H831" s="198"/>
      <c r="I831" s="198"/>
      <c r="J831" s="219"/>
      <c r="K831" s="209"/>
      <c r="L831" s="9" t="s">
        <v>8</v>
      </c>
      <c r="M831" s="7" t="s">
        <v>2</v>
      </c>
      <c r="N831" s="212"/>
      <c r="O831" s="192"/>
      <c r="P831" s="192"/>
      <c r="Q831" s="6">
        <v>8</v>
      </c>
      <c r="R831" s="7"/>
      <c r="S831" s="110"/>
      <c r="T831" s="8"/>
      <c r="U831" s="219"/>
      <c r="V831" s="209"/>
      <c r="W831" s="9" t="s">
        <v>8</v>
      </c>
      <c r="X831" s="7" t="s">
        <v>2</v>
      </c>
      <c r="Y831" s="240"/>
      <c r="Z831" s="13"/>
    </row>
    <row r="832" spans="1:26" ht="15" customHeight="1" thickBot="1" x14ac:dyDescent="0.3">
      <c r="A832" s="190"/>
      <c r="B832" s="249"/>
      <c r="C832" s="249"/>
      <c r="D832" s="249"/>
      <c r="E832" s="199"/>
      <c r="F832" s="251"/>
      <c r="G832" s="249"/>
      <c r="H832" s="249"/>
      <c r="I832" s="249"/>
      <c r="J832" s="220"/>
      <c r="K832" s="210"/>
      <c r="L832" s="52" t="s">
        <v>9</v>
      </c>
      <c r="M832" s="53" t="s">
        <v>2</v>
      </c>
      <c r="N832" s="213"/>
      <c r="O832" s="192"/>
      <c r="P832" s="192"/>
      <c r="Q832" s="31">
        <v>9</v>
      </c>
      <c r="R832" s="53"/>
      <c r="S832" s="113"/>
      <c r="T832" s="54"/>
      <c r="U832" s="220"/>
      <c r="V832" s="210"/>
      <c r="W832" s="52" t="s">
        <v>9</v>
      </c>
      <c r="X832" s="53" t="s">
        <v>2</v>
      </c>
      <c r="Y832" s="241"/>
      <c r="Z832" s="13"/>
    </row>
    <row r="833" spans="1:26" ht="14.25" customHeight="1" x14ac:dyDescent="0.25">
      <c r="A833" s="188">
        <f t="shared" ref="A833" si="84">A824+1</f>
        <v>93</v>
      </c>
      <c r="B833" s="197"/>
      <c r="C833" s="197"/>
      <c r="D833" s="197"/>
      <c r="E833" s="197"/>
      <c r="F833" s="194"/>
      <c r="G833" s="197"/>
      <c r="H833" s="197"/>
      <c r="I833" s="197"/>
      <c r="J833" s="218" t="s">
        <v>10</v>
      </c>
      <c r="K833" s="221" t="s">
        <v>164</v>
      </c>
      <c r="L833" s="222"/>
      <c r="M833" s="43" t="s">
        <v>0</v>
      </c>
      <c r="N833" s="211" t="str">
        <f>IF(J833="Threat",IFERROR(VLOOKUP(M833&amp;MAX(VLOOKUP(M834,Definition!$C$28:$E$33,3,FALSE),VLOOKUP(M835,Definition!$D$28:$E$33,2,FALSE),VLOOKUP(M836,ADMIN!$G$2:$H$7,2,FALSE),VLOOKUP(M837,ADMIN!$G$2:$H$7,2,FALSE),VLOOKUP(M838,ADMIN!$G$2:$H$7,2,FALSE),VLOOKUP(M839,ADMIN!$G$2:$H$7,2,FALSE),VLOOKUP(M840,ADMIN!$G$2:$H$7,2,FALSE),VLOOKUP(M841,ADMIN!$G$2:$H$7,2,FALSE)),ADMIN!$A$1:$B$35,2,FALSE),"NIL"),IF(J833="Opportunity",IFERROR(VLOOKUP(M833&amp;MAX(VLOOKUP(M834,Definition!$C$28:$D$33,5,FALSE),VLOOKUP(M835,Definition!$D$28:$D$33,4,FALSE),VLOOKUP(M836,ADMIN!$G$2:$H$7,2,FALSE),VLOOKUP(M837,ADMIN!$G$2:$H$7,2,FALSE),VLOOKUP(M838,ADMIN!$G$2:$H$7,2,FALSE),VLOOKUP(M839,ADMIN!$G$2:$H$7,2,FALSE),VLOOKUP(M840,ADMIN!$G$2:$H$7,2,FALSE),VLOOKUP(M841,ADMIN!$G$2:$H$7,2,FALSE)),ADMIN!$A$1:$C$35,3,FALSE),"NIL"),"Nil"))</f>
        <v>NIL</v>
      </c>
      <c r="O833" s="191"/>
      <c r="P833" s="191"/>
      <c r="Q833" s="44">
        <v>1</v>
      </c>
      <c r="R833" s="45"/>
      <c r="S833" s="109"/>
      <c r="T833" s="46"/>
      <c r="U833" s="218" t="s">
        <v>11</v>
      </c>
      <c r="V833" s="237" t="s">
        <v>164</v>
      </c>
      <c r="W833" s="238"/>
      <c r="X833" s="43" t="s">
        <v>0</v>
      </c>
      <c r="Y833" s="239" t="str">
        <f>IF(U833="Threat",IFERROR(VLOOKUP(X833&amp;MAX(VLOOKUP(X834,Definition!$C$28:$E$33,3,FALSE),VLOOKUP(X835,Definition!$D$28:$E$33,2,FALSE),VLOOKUP(X836,ADMIN!$G$2:$H$7,2,FALSE),VLOOKUP(X837,ADMIN!$G$2:$H$7,2,FALSE),VLOOKUP(X838,ADMIN!$G$2:$H$7,2,FALSE),VLOOKUP(X839,ADMIN!$G$2:$H$7,2,FALSE),VLOOKUP(X840,ADMIN!$G$2:$H$7,2,FALSE),VLOOKUP(X841,ADMIN!$G$2:$H$7,2,FALSE)),$A$1:$B$1,2,FALSE),"NIL"),IF(U833="Opportunity",IFERROR(VLOOKUP(X833&amp;MAX(VLOOKUP(X834,ADMIN!$D$2:$H$7,5,FALSE),VLOOKUP(X835,ADMIN!$E$2:$H$7,4,FALSE),VLOOKUP(X836,ADMIN!$G$2:$H$7,2,FALSE),VLOOKUP(X837,ADMIN!$G$2:$H$7,2,FALSE),VLOOKUP(X838,ADMIN!$G$2:$H$7,2,FALSE),VLOOKUP(X839,ADMIN!$G$2:$H$7,2,FALSE),VLOOKUP(X840,ADMIN!$G$2:$H$7,2,FALSE),VLOOKUP(X841,ADMIN!$G$2:$H$7,2,FALSE)),$A$1:$C$1,3,FALSE),"NIL"),"Nil"))</f>
        <v>NIL</v>
      </c>
      <c r="Z833" s="13"/>
    </row>
    <row r="834" spans="1:26" ht="14.25" customHeight="1" x14ac:dyDescent="0.25">
      <c r="A834" s="189"/>
      <c r="B834" s="198"/>
      <c r="C834" s="198"/>
      <c r="D834" s="198"/>
      <c r="E834" s="198"/>
      <c r="F834" s="195"/>
      <c r="G834" s="198"/>
      <c r="H834" s="198"/>
      <c r="I834" s="198"/>
      <c r="J834" s="219"/>
      <c r="K834" s="209" t="s">
        <v>158</v>
      </c>
      <c r="L834" s="9" t="s">
        <v>1</v>
      </c>
      <c r="M834" s="7" t="s">
        <v>2</v>
      </c>
      <c r="N834" s="212"/>
      <c r="O834" s="192"/>
      <c r="P834" s="192"/>
      <c r="Q834" s="36">
        <v>2</v>
      </c>
      <c r="R834" s="7"/>
      <c r="S834" s="110"/>
      <c r="T834" s="8"/>
      <c r="U834" s="219"/>
      <c r="V834" s="209" t="s">
        <v>158</v>
      </c>
      <c r="W834" s="9" t="s">
        <v>1</v>
      </c>
      <c r="X834" s="7" t="s">
        <v>2</v>
      </c>
      <c r="Y834" s="240"/>
      <c r="Z834" s="13"/>
    </row>
    <row r="835" spans="1:26" ht="14.25" customHeight="1" x14ac:dyDescent="0.25">
      <c r="A835" s="189"/>
      <c r="B835" s="198"/>
      <c r="C835" s="198"/>
      <c r="D835" s="198"/>
      <c r="E835" s="198"/>
      <c r="F835" s="195"/>
      <c r="G835" s="198"/>
      <c r="H835" s="198"/>
      <c r="I835" s="198"/>
      <c r="J835" s="219"/>
      <c r="K835" s="209"/>
      <c r="L835" s="9" t="s">
        <v>3</v>
      </c>
      <c r="M835" s="7" t="s">
        <v>2</v>
      </c>
      <c r="N835" s="212"/>
      <c r="O835" s="192"/>
      <c r="P835" s="192"/>
      <c r="Q835" s="36">
        <v>3</v>
      </c>
      <c r="R835" s="7"/>
      <c r="S835" s="110"/>
      <c r="T835" s="8"/>
      <c r="U835" s="219"/>
      <c r="V835" s="209"/>
      <c r="W835" s="9" t="s">
        <v>3</v>
      </c>
      <c r="X835" s="7" t="s">
        <v>2</v>
      </c>
      <c r="Y835" s="240"/>
      <c r="Z835" s="13"/>
    </row>
    <row r="836" spans="1:26" ht="14.25" customHeight="1" x14ac:dyDescent="0.25">
      <c r="A836" s="189"/>
      <c r="B836" s="198"/>
      <c r="C836" s="198"/>
      <c r="D836" s="198"/>
      <c r="E836" s="198"/>
      <c r="F836" s="195"/>
      <c r="G836" s="198"/>
      <c r="H836" s="198"/>
      <c r="I836" s="198"/>
      <c r="J836" s="219"/>
      <c r="K836" s="209"/>
      <c r="L836" s="9" t="s">
        <v>4</v>
      </c>
      <c r="M836" s="7" t="s">
        <v>2</v>
      </c>
      <c r="N836" s="212"/>
      <c r="O836" s="192"/>
      <c r="P836" s="192"/>
      <c r="Q836" s="36">
        <v>4</v>
      </c>
      <c r="R836" s="7"/>
      <c r="S836" s="110"/>
      <c r="T836" s="8"/>
      <c r="U836" s="219"/>
      <c r="V836" s="209"/>
      <c r="W836" s="9" t="s">
        <v>4</v>
      </c>
      <c r="X836" s="7" t="s">
        <v>2</v>
      </c>
      <c r="Y836" s="240"/>
      <c r="Z836" s="13"/>
    </row>
    <row r="837" spans="1:26" ht="14.25" customHeight="1" x14ac:dyDescent="0.25">
      <c r="A837" s="189"/>
      <c r="B837" s="198"/>
      <c r="C837" s="198"/>
      <c r="D837" s="198"/>
      <c r="E837" s="198"/>
      <c r="F837" s="195"/>
      <c r="G837" s="198"/>
      <c r="H837" s="198"/>
      <c r="I837" s="198"/>
      <c r="J837" s="219"/>
      <c r="K837" s="209"/>
      <c r="L837" s="9" t="s">
        <v>5</v>
      </c>
      <c r="M837" s="7" t="s">
        <v>2</v>
      </c>
      <c r="N837" s="212"/>
      <c r="O837" s="192"/>
      <c r="P837" s="192"/>
      <c r="Q837" s="36">
        <v>5</v>
      </c>
      <c r="R837" s="7"/>
      <c r="S837" s="110"/>
      <c r="T837" s="8"/>
      <c r="U837" s="219"/>
      <c r="V837" s="209"/>
      <c r="W837" s="9" t="s">
        <v>5</v>
      </c>
      <c r="X837" s="7" t="s">
        <v>2</v>
      </c>
      <c r="Y837" s="240"/>
      <c r="Z837" s="13"/>
    </row>
    <row r="838" spans="1:26" ht="14.25" customHeight="1" x14ac:dyDescent="0.25">
      <c r="A838" s="189"/>
      <c r="B838" s="198"/>
      <c r="C838" s="198"/>
      <c r="D838" s="198"/>
      <c r="E838" s="198"/>
      <c r="F838" s="195"/>
      <c r="G838" s="198"/>
      <c r="H838" s="198"/>
      <c r="I838" s="198"/>
      <c r="J838" s="219"/>
      <c r="K838" s="209"/>
      <c r="L838" s="9" t="s">
        <v>6</v>
      </c>
      <c r="M838" s="7" t="s">
        <v>2</v>
      </c>
      <c r="N838" s="212"/>
      <c r="O838" s="192"/>
      <c r="P838" s="192"/>
      <c r="Q838" s="36">
        <v>6</v>
      </c>
      <c r="R838" s="7"/>
      <c r="S838" s="110"/>
      <c r="T838" s="8"/>
      <c r="U838" s="219"/>
      <c r="V838" s="209"/>
      <c r="W838" s="9" t="s">
        <v>6</v>
      </c>
      <c r="X838" s="7" t="s">
        <v>2</v>
      </c>
      <c r="Y838" s="240"/>
      <c r="Z838" s="13"/>
    </row>
    <row r="839" spans="1:26" ht="14.25" customHeight="1" x14ac:dyDescent="0.25">
      <c r="A839" s="189"/>
      <c r="B839" s="198"/>
      <c r="C839" s="198"/>
      <c r="D839" s="198"/>
      <c r="E839" s="198"/>
      <c r="F839" s="195"/>
      <c r="G839" s="198"/>
      <c r="H839" s="198"/>
      <c r="I839" s="198"/>
      <c r="J839" s="219"/>
      <c r="K839" s="209"/>
      <c r="L839" s="9" t="s">
        <v>7</v>
      </c>
      <c r="M839" s="7" t="s">
        <v>2</v>
      </c>
      <c r="N839" s="212"/>
      <c r="O839" s="192"/>
      <c r="P839" s="192"/>
      <c r="Q839" s="36">
        <v>7</v>
      </c>
      <c r="R839" s="7"/>
      <c r="S839" s="110"/>
      <c r="T839" s="8"/>
      <c r="U839" s="219"/>
      <c r="V839" s="209"/>
      <c r="W839" s="9" t="s">
        <v>7</v>
      </c>
      <c r="X839" s="7" t="s">
        <v>2</v>
      </c>
      <c r="Y839" s="240"/>
      <c r="Z839" s="13"/>
    </row>
    <row r="840" spans="1:26" ht="14.25" customHeight="1" x14ac:dyDescent="0.25">
      <c r="A840" s="189"/>
      <c r="B840" s="198"/>
      <c r="C840" s="198"/>
      <c r="D840" s="198"/>
      <c r="E840" s="198"/>
      <c r="F840" s="195"/>
      <c r="G840" s="198"/>
      <c r="H840" s="198"/>
      <c r="I840" s="198"/>
      <c r="J840" s="219"/>
      <c r="K840" s="209"/>
      <c r="L840" s="9" t="s">
        <v>8</v>
      </c>
      <c r="M840" s="7" t="s">
        <v>2</v>
      </c>
      <c r="N840" s="212"/>
      <c r="O840" s="192"/>
      <c r="P840" s="192"/>
      <c r="Q840" s="36">
        <v>8</v>
      </c>
      <c r="R840" s="7"/>
      <c r="S840" s="110"/>
      <c r="T840" s="8"/>
      <c r="U840" s="219"/>
      <c r="V840" s="209"/>
      <c r="W840" s="9" t="s">
        <v>8</v>
      </c>
      <c r="X840" s="7" t="s">
        <v>2</v>
      </c>
      <c r="Y840" s="240"/>
      <c r="Z840" s="13"/>
    </row>
    <row r="841" spans="1:26" ht="15" customHeight="1" thickBot="1" x14ac:dyDescent="0.3">
      <c r="A841" s="190"/>
      <c r="B841" s="199"/>
      <c r="C841" s="199"/>
      <c r="D841" s="199"/>
      <c r="E841" s="199"/>
      <c r="F841" s="196"/>
      <c r="G841" s="199"/>
      <c r="H841" s="199"/>
      <c r="I841" s="199"/>
      <c r="J841" s="223"/>
      <c r="K841" s="214"/>
      <c r="L841" s="47" t="s">
        <v>9</v>
      </c>
      <c r="M841" s="48" t="s">
        <v>2</v>
      </c>
      <c r="N841" s="213"/>
      <c r="O841" s="193"/>
      <c r="P841" s="193"/>
      <c r="Q841" s="49">
        <v>9</v>
      </c>
      <c r="R841" s="48"/>
      <c r="S841" s="111"/>
      <c r="T841" s="50"/>
      <c r="U841" s="223"/>
      <c r="V841" s="214"/>
      <c r="W841" s="47" t="s">
        <v>9</v>
      </c>
      <c r="X841" s="48" t="s">
        <v>2</v>
      </c>
      <c r="Y841" s="241"/>
      <c r="Z841" s="13"/>
    </row>
    <row r="842" spans="1:26" s="32" customFormat="1" x14ac:dyDescent="0.25">
      <c r="F842" s="107"/>
      <c r="Q842" s="37"/>
    </row>
    <row r="843" spans="1:26" s="32" customFormat="1" x14ac:dyDescent="0.25">
      <c r="F843" s="107"/>
      <c r="Q843" s="37"/>
    </row>
    <row r="844" spans="1:26" s="32" customFormat="1" x14ac:dyDescent="0.25">
      <c r="F844" s="107"/>
      <c r="Q844" s="37"/>
    </row>
    <row r="845" spans="1:26" s="32" customFormat="1" x14ac:dyDescent="0.25">
      <c r="F845" s="107"/>
      <c r="Q845" s="37"/>
    </row>
    <row r="846" spans="1:26" s="32" customFormat="1" x14ac:dyDescent="0.25">
      <c r="F846" s="107"/>
      <c r="Q846" s="37"/>
    </row>
    <row r="847" spans="1:26" s="32" customFormat="1" x14ac:dyDescent="0.25">
      <c r="F847" s="107"/>
      <c r="Q847" s="37"/>
    </row>
    <row r="848" spans="1:26" s="32" customFormat="1" x14ac:dyDescent="0.25">
      <c r="F848" s="107"/>
      <c r="Q848" s="37"/>
    </row>
    <row r="849" spans="6:17" s="32" customFormat="1" x14ac:dyDescent="0.25">
      <c r="F849" s="107"/>
      <c r="Q849" s="37"/>
    </row>
    <row r="850" spans="6:17" s="32" customFormat="1" x14ac:dyDescent="0.25">
      <c r="F850" s="107"/>
      <c r="Q850" s="37"/>
    </row>
    <row r="851" spans="6:17" s="32" customFormat="1" x14ac:dyDescent="0.25">
      <c r="F851" s="107"/>
      <c r="Q851" s="37"/>
    </row>
    <row r="852" spans="6:17" s="32" customFormat="1" x14ac:dyDescent="0.25">
      <c r="F852" s="107"/>
      <c r="Q852" s="37"/>
    </row>
    <row r="853" spans="6:17" s="32" customFormat="1" x14ac:dyDescent="0.25">
      <c r="F853" s="107"/>
      <c r="Q853" s="37"/>
    </row>
    <row r="854" spans="6:17" s="32" customFormat="1" x14ac:dyDescent="0.25">
      <c r="F854" s="107"/>
      <c r="Q854" s="37"/>
    </row>
    <row r="855" spans="6:17" s="32" customFormat="1" x14ac:dyDescent="0.25">
      <c r="F855" s="107"/>
      <c r="Q855" s="37"/>
    </row>
    <row r="856" spans="6:17" s="32" customFormat="1" x14ac:dyDescent="0.25">
      <c r="F856" s="107"/>
      <c r="Q856" s="37"/>
    </row>
    <row r="857" spans="6:17" s="32" customFormat="1" x14ac:dyDescent="0.25">
      <c r="F857" s="107"/>
      <c r="Q857" s="37"/>
    </row>
    <row r="858" spans="6:17" s="32" customFormat="1" x14ac:dyDescent="0.25">
      <c r="F858" s="107"/>
      <c r="Q858" s="37"/>
    </row>
    <row r="859" spans="6:17" s="32" customFormat="1" x14ac:dyDescent="0.25">
      <c r="F859" s="107"/>
      <c r="Q859" s="37"/>
    </row>
    <row r="860" spans="6:17" s="32" customFormat="1" x14ac:dyDescent="0.25">
      <c r="F860" s="107"/>
      <c r="Q860" s="37"/>
    </row>
    <row r="861" spans="6:17" s="32" customFormat="1" x14ac:dyDescent="0.25">
      <c r="F861" s="107"/>
      <c r="Q861" s="37"/>
    </row>
    <row r="862" spans="6:17" s="32" customFormat="1" x14ac:dyDescent="0.25">
      <c r="F862" s="107"/>
      <c r="Q862" s="37"/>
    </row>
    <row r="863" spans="6:17" s="32" customFormat="1" x14ac:dyDescent="0.25">
      <c r="F863" s="107"/>
      <c r="Q863" s="37"/>
    </row>
    <row r="864" spans="6:17" s="32" customFormat="1" x14ac:dyDescent="0.25">
      <c r="F864" s="107"/>
      <c r="Q864" s="37"/>
    </row>
    <row r="865" spans="6:17" s="32" customFormat="1" x14ac:dyDescent="0.25">
      <c r="F865" s="107"/>
      <c r="Q865" s="37"/>
    </row>
    <row r="866" spans="6:17" s="32" customFormat="1" x14ac:dyDescent="0.25">
      <c r="F866" s="107"/>
      <c r="Q866" s="37"/>
    </row>
    <row r="867" spans="6:17" s="32" customFormat="1" x14ac:dyDescent="0.25">
      <c r="F867" s="107"/>
      <c r="Q867" s="37"/>
    </row>
    <row r="868" spans="6:17" s="32" customFormat="1" x14ac:dyDescent="0.25">
      <c r="F868" s="107"/>
      <c r="Q868" s="37"/>
    </row>
    <row r="869" spans="6:17" s="32" customFormat="1" x14ac:dyDescent="0.25">
      <c r="F869" s="107"/>
      <c r="Q869" s="37"/>
    </row>
    <row r="870" spans="6:17" s="32" customFormat="1" x14ac:dyDescent="0.25">
      <c r="F870" s="107"/>
      <c r="Q870" s="37"/>
    </row>
    <row r="871" spans="6:17" s="32" customFormat="1" x14ac:dyDescent="0.25">
      <c r="F871" s="107"/>
      <c r="Q871" s="37"/>
    </row>
    <row r="872" spans="6:17" s="32" customFormat="1" x14ac:dyDescent="0.25">
      <c r="F872" s="107"/>
      <c r="Q872" s="37"/>
    </row>
    <row r="873" spans="6:17" s="32" customFormat="1" x14ac:dyDescent="0.25">
      <c r="F873" s="107"/>
      <c r="Q873" s="37"/>
    </row>
    <row r="874" spans="6:17" s="32" customFormat="1" x14ac:dyDescent="0.25">
      <c r="F874" s="107"/>
      <c r="Q874" s="37"/>
    </row>
    <row r="875" spans="6:17" s="32" customFormat="1" x14ac:dyDescent="0.25">
      <c r="F875" s="107"/>
      <c r="Q875" s="37"/>
    </row>
    <row r="876" spans="6:17" s="32" customFormat="1" x14ac:dyDescent="0.25">
      <c r="F876" s="107"/>
      <c r="Q876" s="37"/>
    </row>
    <row r="877" spans="6:17" s="32" customFormat="1" x14ac:dyDescent="0.25">
      <c r="F877" s="107"/>
      <c r="Q877" s="37"/>
    </row>
    <row r="878" spans="6:17" s="32" customFormat="1" x14ac:dyDescent="0.25">
      <c r="F878" s="107"/>
      <c r="Q878" s="37"/>
    </row>
    <row r="879" spans="6:17" s="32" customFormat="1" x14ac:dyDescent="0.25">
      <c r="F879" s="107"/>
      <c r="Q879" s="37"/>
    </row>
    <row r="880" spans="6:17" s="32" customFormat="1" x14ac:dyDescent="0.25">
      <c r="F880" s="107"/>
      <c r="Q880" s="37"/>
    </row>
    <row r="881" spans="6:17" s="32" customFormat="1" x14ac:dyDescent="0.25">
      <c r="F881" s="107"/>
      <c r="Q881" s="37"/>
    </row>
    <row r="882" spans="6:17" s="32" customFormat="1" x14ac:dyDescent="0.25">
      <c r="F882" s="107"/>
      <c r="Q882" s="37"/>
    </row>
    <row r="883" spans="6:17" s="32" customFormat="1" x14ac:dyDescent="0.25">
      <c r="F883" s="107"/>
      <c r="Q883" s="37"/>
    </row>
    <row r="884" spans="6:17" s="32" customFormat="1" x14ac:dyDescent="0.25">
      <c r="F884" s="107"/>
      <c r="Q884" s="37"/>
    </row>
    <row r="885" spans="6:17" s="32" customFormat="1" x14ac:dyDescent="0.25">
      <c r="F885" s="107"/>
      <c r="Q885" s="37"/>
    </row>
    <row r="886" spans="6:17" s="32" customFormat="1" x14ac:dyDescent="0.25">
      <c r="F886" s="107"/>
      <c r="Q886" s="37"/>
    </row>
    <row r="887" spans="6:17" s="32" customFormat="1" x14ac:dyDescent="0.25">
      <c r="F887" s="107"/>
      <c r="Q887" s="37"/>
    </row>
    <row r="888" spans="6:17" s="32" customFormat="1" x14ac:dyDescent="0.25">
      <c r="F888" s="107"/>
      <c r="Q888" s="37"/>
    </row>
    <row r="889" spans="6:17" s="32" customFormat="1" x14ac:dyDescent="0.25">
      <c r="F889" s="107"/>
      <c r="Q889" s="37"/>
    </row>
    <row r="890" spans="6:17" s="32" customFormat="1" x14ac:dyDescent="0.25">
      <c r="F890" s="107"/>
      <c r="Q890" s="37"/>
    </row>
    <row r="891" spans="6:17" s="32" customFormat="1" x14ac:dyDescent="0.25">
      <c r="F891" s="107"/>
      <c r="Q891" s="37"/>
    </row>
    <row r="892" spans="6:17" s="32" customFormat="1" x14ac:dyDescent="0.25">
      <c r="F892" s="107"/>
      <c r="Q892" s="37"/>
    </row>
    <row r="893" spans="6:17" s="32" customFormat="1" x14ac:dyDescent="0.25">
      <c r="F893" s="107"/>
      <c r="Q893" s="37"/>
    </row>
    <row r="894" spans="6:17" s="32" customFormat="1" x14ac:dyDescent="0.25">
      <c r="F894" s="107"/>
      <c r="Q894" s="37"/>
    </row>
    <row r="895" spans="6:17" s="32" customFormat="1" x14ac:dyDescent="0.25">
      <c r="F895" s="107"/>
      <c r="Q895" s="37"/>
    </row>
    <row r="896" spans="6:17" s="32" customFormat="1" x14ac:dyDescent="0.25">
      <c r="F896" s="107"/>
      <c r="Q896" s="37"/>
    </row>
    <row r="897" spans="6:17" s="32" customFormat="1" x14ac:dyDescent="0.25">
      <c r="F897" s="107"/>
      <c r="Q897" s="37"/>
    </row>
    <row r="898" spans="6:17" s="32" customFormat="1" x14ac:dyDescent="0.25">
      <c r="F898" s="107"/>
      <c r="Q898" s="37"/>
    </row>
    <row r="899" spans="6:17" s="32" customFormat="1" x14ac:dyDescent="0.25">
      <c r="F899" s="107"/>
      <c r="Q899" s="37"/>
    </row>
    <row r="900" spans="6:17" s="32" customFormat="1" x14ac:dyDescent="0.25">
      <c r="F900" s="107"/>
      <c r="Q900" s="37"/>
    </row>
    <row r="901" spans="6:17" s="32" customFormat="1" x14ac:dyDescent="0.25">
      <c r="F901" s="107"/>
      <c r="Q901" s="37"/>
    </row>
    <row r="902" spans="6:17" s="32" customFormat="1" x14ac:dyDescent="0.25">
      <c r="F902" s="107"/>
      <c r="Q902" s="37"/>
    </row>
    <row r="903" spans="6:17" s="32" customFormat="1" x14ac:dyDescent="0.25">
      <c r="F903" s="107"/>
      <c r="Q903" s="37"/>
    </row>
    <row r="904" spans="6:17" s="32" customFormat="1" x14ac:dyDescent="0.25">
      <c r="F904" s="107"/>
      <c r="Q904" s="37"/>
    </row>
    <row r="905" spans="6:17" s="32" customFormat="1" x14ac:dyDescent="0.25">
      <c r="F905" s="107"/>
      <c r="Q905" s="37"/>
    </row>
    <row r="906" spans="6:17" s="32" customFormat="1" x14ac:dyDescent="0.25">
      <c r="F906" s="107"/>
      <c r="Q906" s="37"/>
    </row>
    <row r="907" spans="6:17" s="32" customFormat="1" x14ac:dyDescent="0.25">
      <c r="F907" s="107"/>
      <c r="Q907" s="37"/>
    </row>
    <row r="908" spans="6:17" s="32" customFormat="1" x14ac:dyDescent="0.25">
      <c r="F908" s="107"/>
      <c r="Q908" s="37"/>
    </row>
    <row r="909" spans="6:17" s="32" customFormat="1" x14ac:dyDescent="0.25">
      <c r="F909" s="107"/>
      <c r="Q909" s="37"/>
    </row>
    <row r="910" spans="6:17" s="32" customFormat="1" x14ac:dyDescent="0.25">
      <c r="F910" s="107"/>
      <c r="Q910" s="37"/>
    </row>
    <row r="911" spans="6:17" s="32" customFormat="1" x14ac:dyDescent="0.25">
      <c r="F911" s="107"/>
      <c r="Q911" s="37"/>
    </row>
    <row r="912" spans="6:17" s="32" customFormat="1" x14ac:dyDescent="0.25">
      <c r="F912" s="107"/>
      <c r="Q912" s="37"/>
    </row>
    <row r="913" spans="6:17" s="32" customFormat="1" x14ac:dyDescent="0.25">
      <c r="F913" s="107"/>
      <c r="Q913" s="37"/>
    </row>
    <row r="914" spans="6:17" s="32" customFormat="1" x14ac:dyDescent="0.25">
      <c r="F914" s="107"/>
      <c r="Q914" s="37"/>
    </row>
    <row r="915" spans="6:17" s="32" customFormat="1" x14ac:dyDescent="0.25">
      <c r="F915" s="107"/>
      <c r="Q915" s="37"/>
    </row>
    <row r="916" spans="6:17" s="32" customFormat="1" x14ac:dyDescent="0.25">
      <c r="F916" s="107"/>
      <c r="Q916" s="37"/>
    </row>
    <row r="917" spans="6:17" s="32" customFormat="1" x14ac:dyDescent="0.25">
      <c r="F917" s="107"/>
      <c r="Q917" s="37"/>
    </row>
    <row r="918" spans="6:17" s="32" customFormat="1" x14ac:dyDescent="0.25">
      <c r="F918" s="107"/>
      <c r="Q918" s="37"/>
    </row>
    <row r="919" spans="6:17" s="32" customFormat="1" x14ac:dyDescent="0.25">
      <c r="F919" s="107"/>
      <c r="Q919" s="37"/>
    </row>
    <row r="920" spans="6:17" s="32" customFormat="1" x14ac:dyDescent="0.25">
      <c r="F920" s="107"/>
      <c r="Q920" s="37"/>
    </row>
    <row r="921" spans="6:17" s="32" customFormat="1" x14ac:dyDescent="0.25">
      <c r="F921" s="107"/>
      <c r="Q921" s="37"/>
    </row>
    <row r="922" spans="6:17" s="32" customFormat="1" x14ac:dyDescent="0.25">
      <c r="F922" s="107"/>
      <c r="Q922" s="37"/>
    </row>
    <row r="923" spans="6:17" s="32" customFormat="1" x14ac:dyDescent="0.25">
      <c r="F923" s="107"/>
      <c r="Q923" s="37"/>
    </row>
    <row r="924" spans="6:17" s="32" customFormat="1" x14ac:dyDescent="0.25">
      <c r="F924" s="107"/>
      <c r="Q924" s="37"/>
    </row>
    <row r="925" spans="6:17" s="32" customFormat="1" x14ac:dyDescent="0.25">
      <c r="F925" s="107"/>
      <c r="Q925" s="37"/>
    </row>
    <row r="926" spans="6:17" s="32" customFormat="1" x14ac:dyDescent="0.25">
      <c r="F926" s="107"/>
      <c r="Q926" s="37"/>
    </row>
    <row r="927" spans="6:17" s="32" customFormat="1" x14ac:dyDescent="0.25">
      <c r="F927" s="107"/>
      <c r="Q927" s="37"/>
    </row>
    <row r="928" spans="6:17" s="32" customFormat="1" x14ac:dyDescent="0.25">
      <c r="F928" s="107"/>
      <c r="Q928" s="37"/>
    </row>
    <row r="929" spans="6:17" s="32" customFormat="1" x14ac:dyDescent="0.25">
      <c r="F929" s="107"/>
      <c r="Q929" s="37"/>
    </row>
    <row r="930" spans="6:17" s="32" customFormat="1" x14ac:dyDescent="0.25">
      <c r="F930" s="107"/>
      <c r="Q930" s="37"/>
    </row>
    <row r="931" spans="6:17" s="32" customFormat="1" x14ac:dyDescent="0.25">
      <c r="F931" s="107"/>
      <c r="Q931" s="37"/>
    </row>
    <row r="932" spans="6:17" s="32" customFormat="1" x14ac:dyDescent="0.25">
      <c r="F932" s="107"/>
      <c r="Q932" s="37"/>
    </row>
    <row r="933" spans="6:17" s="32" customFormat="1" x14ac:dyDescent="0.25">
      <c r="F933" s="107"/>
      <c r="Q933" s="37"/>
    </row>
    <row r="934" spans="6:17" s="32" customFormat="1" x14ac:dyDescent="0.25">
      <c r="F934" s="107"/>
      <c r="Q934" s="37"/>
    </row>
    <row r="935" spans="6:17" s="32" customFormat="1" x14ac:dyDescent="0.25">
      <c r="F935" s="107"/>
      <c r="Q935" s="37"/>
    </row>
    <row r="936" spans="6:17" s="32" customFormat="1" x14ac:dyDescent="0.25">
      <c r="F936" s="107"/>
      <c r="Q936" s="37"/>
    </row>
    <row r="937" spans="6:17" s="32" customFormat="1" x14ac:dyDescent="0.25">
      <c r="F937" s="107"/>
      <c r="Q937" s="37"/>
    </row>
    <row r="938" spans="6:17" s="32" customFormat="1" x14ac:dyDescent="0.25">
      <c r="F938" s="107"/>
      <c r="Q938" s="37"/>
    </row>
    <row r="939" spans="6:17" s="32" customFormat="1" x14ac:dyDescent="0.25">
      <c r="F939" s="107"/>
      <c r="Q939" s="37"/>
    </row>
    <row r="940" spans="6:17" s="32" customFormat="1" x14ac:dyDescent="0.25">
      <c r="F940" s="107"/>
      <c r="Q940" s="37"/>
    </row>
    <row r="941" spans="6:17" s="32" customFormat="1" x14ac:dyDescent="0.25">
      <c r="F941" s="107"/>
      <c r="Q941" s="37"/>
    </row>
    <row r="942" spans="6:17" s="32" customFormat="1" x14ac:dyDescent="0.25">
      <c r="F942" s="107"/>
      <c r="Q942" s="37"/>
    </row>
    <row r="943" spans="6:17" s="32" customFormat="1" x14ac:dyDescent="0.25">
      <c r="F943" s="107"/>
      <c r="Q943" s="37"/>
    </row>
    <row r="944" spans="6:17" s="32" customFormat="1" x14ac:dyDescent="0.25">
      <c r="F944" s="107"/>
      <c r="Q944" s="37"/>
    </row>
    <row r="945" spans="6:17" s="32" customFormat="1" x14ac:dyDescent="0.25">
      <c r="F945" s="107"/>
      <c r="Q945" s="37"/>
    </row>
    <row r="946" spans="6:17" s="32" customFormat="1" x14ac:dyDescent="0.25">
      <c r="F946" s="107"/>
      <c r="Q946" s="37"/>
    </row>
    <row r="947" spans="6:17" s="32" customFormat="1" x14ac:dyDescent="0.25">
      <c r="F947" s="107"/>
      <c r="Q947" s="37"/>
    </row>
    <row r="948" spans="6:17" s="32" customFormat="1" x14ac:dyDescent="0.25">
      <c r="F948" s="107"/>
      <c r="Q948" s="37"/>
    </row>
    <row r="949" spans="6:17" s="32" customFormat="1" x14ac:dyDescent="0.25">
      <c r="F949" s="107"/>
      <c r="Q949" s="37"/>
    </row>
    <row r="950" spans="6:17" s="32" customFormat="1" x14ac:dyDescent="0.25">
      <c r="F950" s="107"/>
      <c r="Q950" s="37"/>
    </row>
    <row r="951" spans="6:17" s="32" customFormat="1" x14ac:dyDescent="0.25">
      <c r="F951" s="107"/>
      <c r="Q951" s="37"/>
    </row>
    <row r="952" spans="6:17" s="32" customFormat="1" x14ac:dyDescent="0.25">
      <c r="F952" s="107"/>
      <c r="Q952" s="37"/>
    </row>
    <row r="953" spans="6:17" s="32" customFormat="1" x14ac:dyDescent="0.25">
      <c r="F953" s="107"/>
      <c r="Q953" s="37"/>
    </row>
    <row r="954" spans="6:17" s="32" customFormat="1" x14ac:dyDescent="0.25">
      <c r="F954" s="107"/>
      <c r="Q954" s="37"/>
    </row>
    <row r="955" spans="6:17" s="32" customFormat="1" x14ac:dyDescent="0.25">
      <c r="F955" s="107"/>
      <c r="Q955" s="37"/>
    </row>
    <row r="956" spans="6:17" s="32" customFormat="1" x14ac:dyDescent="0.25">
      <c r="F956" s="107"/>
      <c r="Q956" s="37"/>
    </row>
    <row r="957" spans="6:17" s="32" customFormat="1" x14ac:dyDescent="0.25">
      <c r="F957" s="107"/>
      <c r="Q957" s="37"/>
    </row>
    <row r="958" spans="6:17" s="32" customFormat="1" x14ac:dyDescent="0.25">
      <c r="F958" s="107"/>
      <c r="Q958" s="37"/>
    </row>
    <row r="959" spans="6:17" s="32" customFormat="1" x14ac:dyDescent="0.25">
      <c r="F959" s="107"/>
      <c r="Q959" s="37"/>
    </row>
    <row r="960" spans="6:17" s="32" customFormat="1" x14ac:dyDescent="0.25">
      <c r="F960" s="107"/>
      <c r="Q960" s="37"/>
    </row>
    <row r="961" spans="6:17" s="32" customFormat="1" x14ac:dyDescent="0.25">
      <c r="F961" s="107"/>
      <c r="Q961" s="37"/>
    </row>
    <row r="962" spans="6:17" s="32" customFormat="1" x14ac:dyDescent="0.25">
      <c r="F962" s="107"/>
      <c r="Q962" s="37"/>
    </row>
    <row r="963" spans="6:17" s="32" customFormat="1" x14ac:dyDescent="0.25">
      <c r="F963" s="107"/>
      <c r="Q963" s="37"/>
    </row>
    <row r="964" spans="6:17" s="32" customFormat="1" x14ac:dyDescent="0.25">
      <c r="F964" s="107"/>
      <c r="Q964" s="37"/>
    </row>
    <row r="965" spans="6:17" s="32" customFormat="1" x14ac:dyDescent="0.25">
      <c r="F965" s="107"/>
      <c r="Q965" s="37"/>
    </row>
    <row r="966" spans="6:17" s="32" customFormat="1" x14ac:dyDescent="0.25">
      <c r="F966" s="107"/>
      <c r="Q966" s="37"/>
    </row>
    <row r="967" spans="6:17" s="32" customFormat="1" x14ac:dyDescent="0.25">
      <c r="F967" s="107"/>
      <c r="Q967" s="37"/>
    </row>
    <row r="968" spans="6:17" s="32" customFormat="1" x14ac:dyDescent="0.25">
      <c r="F968" s="107"/>
      <c r="Q968" s="37"/>
    </row>
    <row r="969" spans="6:17" s="32" customFormat="1" x14ac:dyDescent="0.25">
      <c r="F969" s="107"/>
      <c r="Q969" s="37"/>
    </row>
    <row r="970" spans="6:17" s="32" customFormat="1" x14ac:dyDescent="0.25">
      <c r="F970" s="107"/>
      <c r="Q970" s="37"/>
    </row>
    <row r="971" spans="6:17" s="32" customFormat="1" x14ac:dyDescent="0.25">
      <c r="F971" s="107"/>
      <c r="Q971" s="37"/>
    </row>
    <row r="972" spans="6:17" s="32" customFormat="1" x14ac:dyDescent="0.25">
      <c r="F972" s="107"/>
      <c r="Q972" s="37"/>
    </row>
    <row r="973" spans="6:17" s="32" customFormat="1" x14ac:dyDescent="0.25">
      <c r="F973" s="107"/>
      <c r="Q973" s="37"/>
    </row>
    <row r="974" spans="6:17" s="32" customFormat="1" x14ac:dyDescent="0.25">
      <c r="F974" s="107"/>
      <c r="Q974" s="37"/>
    </row>
    <row r="975" spans="6:17" s="32" customFormat="1" x14ac:dyDescent="0.25">
      <c r="F975" s="107"/>
      <c r="Q975" s="37"/>
    </row>
    <row r="976" spans="6:17" s="32" customFormat="1" x14ac:dyDescent="0.25">
      <c r="F976" s="107"/>
      <c r="Q976" s="37"/>
    </row>
    <row r="977" spans="6:17" s="32" customFormat="1" x14ac:dyDescent="0.25">
      <c r="F977" s="107"/>
      <c r="Q977" s="37"/>
    </row>
    <row r="978" spans="6:17" s="32" customFormat="1" x14ac:dyDescent="0.25">
      <c r="F978" s="107"/>
      <c r="Q978" s="37"/>
    </row>
    <row r="979" spans="6:17" s="32" customFormat="1" x14ac:dyDescent="0.25">
      <c r="F979" s="107"/>
      <c r="Q979" s="37"/>
    </row>
    <row r="980" spans="6:17" s="32" customFormat="1" x14ac:dyDescent="0.25">
      <c r="F980" s="107"/>
      <c r="Q980" s="37"/>
    </row>
    <row r="981" spans="6:17" s="32" customFormat="1" x14ac:dyDescent="0.25">
      <c r="F981" s="107"/>
      <c r="Q981" s="37"/>
    </row>
    <row r="982" spans="6:17" s="32" customFormat="1" x14ac:dyDescent="0.25">
      <c r="F982" s="107"/>
      <c r="Q982" s="37"/>
    </row>
    <row r="983" spans="6:17" s="32" customFormat="1" x14ac:dyDescent="0.25">
      <c r="F983" s="107"/>
      <c r="Q983" s="37"/>
    </row>
    <row r="984" spans="6:17" s="32" customFormat="1" x14ac:dyDescent="0.25">
      <c r="F984" s="107"/>
      <c r="Q984" s="37"/>
    </row>
    <row r="985" spans="6:17" s="32" customFormat="1" x14ac:dyDescent="0.25">
      <c r="F985" s="107"/>
      <c r="Q985" s="37"/>
    </row>
    <row r="986" spans="6:17" s="32" customFormat="1" x14ac:dyDescent="0.25">
      <c r="F986" s="107"/>
      <c r="Q986" s="37"/>
    </row>
    <row r="987" spans="6:17" s="32" customFormat="1" x14ac:dyDescent="0.25">
      <c r="F987" s="107"/>
      <c r="Q987" s="37"/>
    </row>
    <row r="988" spans="6:17" s="32" customFormat="1" x14ac:dyDescent="0.25">
      <c r="F988" s="107"/>
      <c r="Q988" s="37"/>
    </row>
    <row r="989" spans="6:17" s="32" customFormat="1" x14ac:dyDescent="0.25">
      <c r="F989" s="107"/>
      <c r="Q989" s="37"/>
    </row>
    <row r="990" spans="6:17" s="32" customFormat="1" x14ac:dyDescent="0.25">
      <c r="F990" s="107"/>
      <c r="Q990" s="37"/>
    </row>
    <row r="991" spans="6:17" s="32" customFormat="1" x14ac:dyDescent="0.25">
      <c r="F991" s="107"/>
      <c r="Q991" s="37"/>
    </row>
    <row r="992" spans="6:17" s="32" customFormat="1" x14ac:dyDescent="0.25">
      <c r="F992" s="107"/>
      <c r="Q992" s="37"/>
    </row>
    <row r="993" spans="6:17" s="32" customFormat="1" x14ac:dyDescent="0.25">
      <c r="F993" s="107"/>
      <c r="Q993" s="37"/>
    </row>
    <row r="994" spans="6:17" s="32" customFormat="1" x14ac:dyDescent="0.25">
      <c r="F994" s="107"/>
      <c r="Q994" s="37"/>
    </row>
    <row r="995" spans="6:17" s="32" customFormat="1" x14ac:dyDescent="0.25">
      <c r="F995" s="107"/>
      <c r="Q995" s="37"/>
    </row>
    <row r="996" spans="6:17" s="32" customFormat="1" x14ac:dyDescent="0.25">
      <c r="F996" s="107"/>
      <c r="Q996" s="37"/>
    </row>
    <row r="997" spans="6:17" s="32" customFormat="1" x14ac:dyDescent="0.25">
      <c r="F997" s="107"/>
      <c r="Q997" s="37"/>
    </row>
    <row r="998" spans="6:17" s="32" customFormat="1" x14ac:dyDescent="0.25">
      <c r="F998" s="107"/>
      <c r="Q998" s="37"/>
    </row>
    <row r="999" spans="6:17" s="32" customFormat="1" x14ac:dyDescent="0.25">
      <c r="F999" s="107"/>
      <c r="Q999" s="37"/>
    </row>
    <row r="1000" spans="6:17" s="32" customFormat="1" x14ac:dyDescent="0.25">
      <c r="F1000" s="107"/>
      <c r="Q1000" s="37"/>
    </row>
    <row r="1001" spans="6:17" s="32" customFormat="1" x14ac:dyDescent="0.25">
      <c r="F1001" s="107"/>
      <c r="Q1001" s="37"/>
    </row>
    <row r="1002" spans="6:17" s="32" customFormat="1" x14ac:dyDescent="0.25">
      <c r="F1002" s="107"/>
      <c r="Q1002" s="37"/>
    </row>
    <row r="1003" spans="6:17" s="32" customFormat="1" x14ac:dyDescent="0.25">
      <c r="F1003" s="107"/>
      <c r="Q1003" s="37"/>
    </row>
    <row r="1004" spans="6:17" s="32" customFormat="1" x14ac:dyDescent="0.25">
      <c r="F1004" s="107"/>
      <c r="Q1004" s="37"/>
    </row>
    <row r="1005" spans="6:17" s="32" customFormat="1" x14ac:dyDescent="0.25">
      <c r="F1005" s="107"/>
      <c r="Q1005" s="37"/>
    </row>
    <row r="1006" spans="6:17" s="32" customFormat="1" x14ac:dyDescent="0.25">
      <c r="F1006" s="107"/>
      <c r="Q1006" s="37"/>
    </row>
    <row r="1007" spans="6:17" s="32" customFormat="1" x14ac:dyDescent="0.25">
      <c r="F1007" s="107"/>
      <c r="Q1007" s="37"/>
    </row>
    <row r="1008" spans="6:17" s="32" customFormat="1" x14ac:dyDescent="0.25">
      <c r="F1008" s="107"/>
      <c r="Q1008" s="37"/>
    </row>
    <row r="1009" spans="6:17" s="32" customFormat="1" x14ac:dyDescent="0.25">
      <c r="F1009" s="107"/>
      <c r="Q1009" s="37"/>
    </row>
    <row r="1010" spans="6:17" s="32" customFormat="1" x14ac:dyDescent="0.25">
      <c r="F1010" s="107"/>
      <c r="Q1010" s="37"/>
    </row>
    <row r="1011" spans="6:17" s="32" customFormat="1" x14ac:dyDescent="0.25">
      <c r="F1011" s="107"/>
      <c r="Q1011" s="37"/>
    </row>
    <row r="1012" spans="6:17" s="32" customFormat="1" x14ac:dyDescent="0.25">
      <c r="F1012" s="107"/>
      <c r="Q1012" s="37"/>
    </row>
    <row r="1013" spans="6:17" s="32" customFormat="1" x14ac:dyDescent="0.25">
      <c r="F1013" s="107"/>
      <c r="Q1013" s="37"/>
    </row>
    <row r="1014" spans="6:17" s="32" customFormat="1" x14ac:dyDescent="0.25">
      <c r="F1014" s="107"/>
      <c r="Q1014" s="37"/>
    </row>
    <row r="1015" spans="6:17" s="32" customFormat="1" x14ac:dyDescent="0.25">
      <c r="F1015" s="107"/>
      <c r="Q1015" s="37"/>
    </row>
    <row r="1016" spans="6:17" s="32" customFormat="1" x14ac:dyDescent="0.25">
      <c r="F1016" s="107"/>
      <c r="Q1016" s="37"/>
    </row>
    <row r="1017" spans="6:17" s="32" customFormat="1" x14ac:dyDescent="0.25">
      <c r="F1017" s="107"/>
      <c r="Q1017" s="37"/>
    </row>
    <row r="1018" spans="6:17" s="32" customFormat="1" x14ac:dyDescent="0.25">
      <c r="F1018" s="107"/>
      <c r="Q1018" s="37"/>
    </row>
    <row r="1019" spans="6:17" s="32" customFormat="1" x14ac:dyDescent="0.25">
      <c r="F1019" s="107"/>
      <c r="Q1019" s="37"/>
    </row>
    <row r="1020" spans="6:17" s="32" customFormat="1" x14ac:dyDescent="0.25">
      <c r="F1020" s="107"/>
      <c r="Q1020" s="37"/>
    </row>
    <row r="1021" spans="6:17" s="32" customFormat="1" x14ac:dyDescent="0.25">
      <c r="F1021" s="107"/>
      <c r="Q1021" s="37"/>
    </row>
    <row r="1022" spans="6:17" s="32" customFormat="1" x14ac:dyDescent="0.25">
      <c r="F1022" s="107"/>
      <c r="Q1022" s="37"/>
    </row>
    <row r="1023" spans="6:17" s="32" customFormat="1" x14ac:dyDescent="0.25">
      <c r="F1023" s="107"/>
      <c r="Q1023" s="37"/>
    </row>
    <row r="1024" spans="6:17" s="32" customFormat="1" x14ac:dyDescent="0.25">
      <c r="F1024" s="107"/>
      <c r="Q1024" s="37"/>
    </row>
    <row r="1025" spans="6:17" s="32" customFormat="1" x14ac:dyDescent="0.25">
      <c r="F1025" s="107"/>
      <c r="Q1025" s="37"/>
    </row>
    <row r="1026" spans="6:17" s="32" customFormat="1" x14ac:dyDescent="0.25">
      <c r="F1026" s="107"/>
      <c r="Q1026" s="37"/>
    </row>
    <row r="1027" spans="6:17" s="32" customFormat="1" x14ac:dyDescent="0.25">
      <c r="F1027" s="107"/>
      <c r="Q1027" s="37"/>
    </row>
    <row r="1028" spans="6:17" s="32" customFormat="1" x14ac:dyDescent="0.25">
      <c r="F1028" s="107"/>
      <c r="Q1028" s="37"/>
    </row>
    <row r="1029" spans="6:17" s="32" customFormat="1" x14ac:dyDescent="0.25">
      <c r="F1029" s="107"/>
      <c r="Q1029" s="37"/>
    </row>
    <row r="1030" spans="6:17" s="32" customFormat="1" x14ac:dyDescent="0.25">
      <c r="F1030" s="107"/>
      <c r="Q1030" s="37"/>
    </row>
    <row r="1031" spans="6:17" s="32" customFormat="1" x14ac:dyDescent="0.25">
      <c r="F1031" s="107"/>
      <c r="Q1031" s="37"/>
    </row>
    <row r="1032" spans="6:17" s="32" customFormat="1" x14ac:dyDescent="0.25">
      <c r="F1032" s="107"/>
      <c r="Q1032" s="37"/>
    </row>
    <row r="1033" spans="6:17" s="32" customFormat="1" x14ac:dyDescent="0.25">
      <c r="F1033" s="107"/>
      <c r="Q1033" s="37"/>
    </row>
    <row r="1034" spans="6:17" s="32" customFormat="1" x14ac:dyDescent="0.25">
      <c r="F1034" s="107"/>
      <c r="Q1034" s="37"/>
    </row>
    <row r="1035" spans="6:17" s="32" customFormat="1" x14ac:dyDescent="0.25">
      <c r="F1035" s="107"/>
      <c r="Q1035" s="37"/>
    </row>
    <row r="1036" spans="6:17" s="32" customFormat="1" x14ac:dyDescent="0.25">
      <c r="F1036" s="107"/>
      <c r="Q1036" s="37"/>
    </row>
    <row r="1037" spans="6:17" s="32" customFormat="1" x14ac:dyDescent="0.25">
      <c r="F1037" s="107"/>
      <c r="Q1037" s="37"/>
    </row>
    <row r="1038" spans="6:17" s="32" customFormat="1" x14ac:dyDescent="0.25">
      <c r="F1038" s="107"/>
      <c r="Q1038" s="37"/>
    </row>
    <row r="1039" spans="6:17" s="32" customFormat="1" x14ac:dyDescent="0.25">
      <c r="F1039" s="107"/>
      <c r="Q1039" s="37"/>
    </row>
    <row r="1040" spans="6:17" s="32" customFormat="1" x14ac:dyDescent="0.25">
      <c r="F1040" s="107"/>
      <c r="Q1040" s="37"/>
    </row>
    <row r="1041" spans="6:17" s="32" customFormat="1" x14ac:dyDescent="0.25">
      <c r="F1041" s="107"/>
      <c r="Q1041" s="37"/>
    </row>
    <row r="1042" spans="6:17" s="32" customFormat="1" x14ac:dyDescent="0.25">
      <c r="F1042" s="107"/>
      <c r="Q1042" s="37"/>
    </row>
    <row r="1043" spans="6:17" s="32" customFormat="1" x14ac:dyDescent="0.25">
      <c r="F1043" s="107"/>
      <c r="Q1043" s="37"/>
    </row>
    <row r="1044" spans="6:17" s="32" customFormat="1" x14ac:dyDescent="0.25">
      <c r="F1044" s="107"/>
      <c r="Q1044" s="37"/>
    </row>
    <row r="1045" spans="6:17" s="32" customFormat="1" x14ac:dyDescent="0.25">
      <c r="F1045" s="107"/>
      <c r="Q1045" s="37"/>
    </row>
    <row r="1046" spans="6:17" s="32" customFormat="1" x14ac:dyDescent="0.25">
      <c r="F1046" s="107"/>
      <c r="Q1046" s="37"/>
    </row>
    <row r="1047" spans="6:17" s="32" customFormat="1" x14ac:dyDescent="0.25">
      <c r="F1047" s="107"/>
      <c r="Q1047" s="37"/>
    </row>
    <row r="1048" spans="6:17" s="32" customFormat="1" x14ac:dyDescent="0.25">
      <c r="F1048" s="107"/>
      <c r="Q1048" s="37"/>
    </row>
    <row r="1049" spans="6:17" s="32" customFormat="1" x14ac:dyDescent="0.25">
      <c r="F1049" s="107"/>
      <c r="Q1049" s="37"/>
    </row>
    <row r="1050" spans="6:17" s="32" customFormat="1" x14ac:dyDescent="0.25">
      <c r="F1050" s="107"/>
      <c r="Q1050" s="37"/>
    </row>
    <row r="1051" spans="6:17" s="32" customFormat="1" x14ac:dyDescent="0.25">
      <c r="F1051" s="107"/>
      <c r="Q1051" s="37"/>
    </row>
    <row r="1052" spans="6:17" s="32" customFormat="1" x14ac:dyDescent="0.25">
      <c r="F1052" s="107"/>
      <c r="Q1052" s="37"/>
    </row>
    <row r="1053" spans="6:17" s="32" customFormat="1" x14ac:dyDescent="0.25">
      <c r="F1053" s="107"/>
      <c r="Q1053" s="37"/>
    </row>
    <row r="1054" spans="6:17" s="32" customFormat="1" x14ac:dyDescent="0.25">
      <c r="F1054" s="107"/>
      <c r="Q1054" s="37"/>
    </row>
    <row r="1055" spans="6:17" s="32" customFormat="1" x14ac:dyDescent="0.25">
      <c r="F1055" s="107"/>
      <c r="Q1055" s="37"/>
    </row>
    <row r="1056" spans="6:17" s="32" customFormat="1" x14ac:dyDescent="0.25">
      <c r="F1056" s="107"/>
      <c r="Q1056" s="37"/>
    </row>
    <row r="1057" spans="6:17" s="32" customFormat="1" x14ac:dyDescent="0.25">
      <c r="F1057" s="107"/>
      <c r="Q1057" s="37"/>
    </row>
    <row r="1058" spans="6:17" s="32" customFormat="1" x14ac:dyDescent="0.25">
      <c r="F1058" s="107"/>
      <c r="Q1058" s="37"/>
    </row>
    <row r="1059" spans="6:17" s="32" customFormat="1" x14ac:dyDescent="0.25">
      <c r="F1059" s="107"/>
      <c r="Q1059" s="37"/>
    </row>
    <row r="1060" spans="6:17" s="32" customFormat="1" x14ac:dyDescent="0.25">
      <c r="F1060" s="107"/>
      <c r="Q1060" s="37"/>
    </row>
    <row r="1061" spans="6:17" s="32" customFormat="1" x14ac:dyDescent="0.25">
      <c r="F1061" s="107"/>
      <c r="Q1061" s="37"/>
    </row>
    <row r="1062" spans="6:17" s="32" customFormat="1" x14ac:dyDescent="0.25">
      <c r="F1062" s="107"/>
      <c r="Q1062" s="37"/>
    </row>
    <row r="1063" spans="6:17" s="32" customFormat="1" x14ac:dyDescent="0.25">
      <c r="F1063" s="107"/>
      <c r="Q1063" s="37"/>
    </row>
    <row r="1064" spans="6:17" s="32" customFormat="1" x14ac:dyDescent="0.25">
      <c r="F1064" s="107"/>
      <c r="Q1064" s="37"/>
    </row>
    <row r="1065" spans="6:17" s="32" customFormat="1" x14ac:dyDescent="0.25">
      <c r="F1065" s="107"/>
      <c r="Q1065" s="37"/>
    </row>
    <row r="1066" spans="6:17" s="32" customFormat="1" x14ac:dyDescent="0.25">
      <c r="F1066" s="107"/>
      <c r="Q1066" s="37"/>
    </row>
    <row r="1067" spans="6:17" s="32" customFormat="1" x14ac:dyDescent="0.25">
      <c r="F1067" s="107"/>
      <c r="Q1067" s="37"/>
    </row>
    <row r="1068" spans="6:17" s="32" customFormat="1" x14ac:dyDescent="0.25">
      <c r="F1068" s="107"/>
      <c r="Q1068" s="37"/>
    </row>
    <row r="1069" spans="6:17" s="32" customFormat="1" x14ac:dyDescent="0.25">
      <c r="F1069" s="107"/>
      <c r="Q1069" s="37"/>
    </row>
    <row r="1070" spans="6:17" s="32" customFormat="1" x14ac:dyDescent="0.25">
      <c r="F1070" s="107"/>
      <c r="Q1070" s="37"/>
    </row>
    <row r="1071" spans="6:17" s="32" customFormat="1" x14ac:dyDescent="0.25">
      <c r="F1071" s="107"/>
      <c r="Q1071" s="37"/>
    </row>
    <row r="1072" spans="6:17" s="32" customFormat="1" x14ac:dyDescent="0.25">
      <c r="F1072" s="107"/>
      <c r="Q1072" s="37"/>
    </row>
    <row r="1073" spans="6:17" s="32" customFormat="1" x14ac:dyDescent="0.25">
      <c r="F1073" s="107"/>
      <c r="Q1073" s="37"/>
    </row>
    <row r="1074" spans="6:17" s="32" customFormat="1" x14ac:dyDescent="0.25">
      <c r="F1074" s="107"/>
      <c r="Q1074" s="37"/>
    </row>
    <row r="1075" spans="6:17" s="32" customFormat="1" x14ac:dyDescent="0.25">
      <c r="F1075" s="107"/>
      <c r="Q1075" s="37"/>
    </row>
    <row r="1076" spans="6:17" s="32" customFormat="1" x14ac:dyDescent="0.25">
      <c r="F1076" s="107"/>
      <c r="Q1076" s="37"/>
    </row>
    <row r="1077" spans="6:17" s="32" customFormat="1" x14ac:dyDescent="0.25">
      <c r="F1077" s="107"/>
      <c r="Q1077" s="37"/>
    </row>
    <row r="1078" spans="6:17" s="32" customFormat="1" x14ac:dyDescent="0.25">
      <c r="F1078" s="107"/>
      <c r="Q1078" s="37"/>
    </row>
    <row r="1079" spans="6:17" s="32" customFormat="1" x14ac:dyDescent="0.25">
      <c r="F1079" s="107"/>
      <c r="Q1079" s="37"/>
    </row>
    <row r="1080" spans="6:17" s="32" customFormat="1" x14ac:dyDescent="0.25">
      <c r="F1080" s="107"/>
      <c r="Q1080" s="37"/>
    </row>
    <row r="1081" spans="6:17" s="32" customFormat="1" x14ac:dyDescent="0.25">
      <c r="F1081" s="107"/>
      <c r="Q1081" s="37"/>
    </row>
    <row r="1082" spans="6:17" s="32" customFormat="1" x14ac:dyDescent="0.25">
      <c r="F1082" s="107"/>
      <c r="Q1082" s="37"/>
    </row>
    <row r="1083" spans="6:17" s="32" customFormat="1" x14ac:dyDescent="0.25">
      <c r="F1083" s="107"/>
      <c r="Q1083" s="37"/>
    </row>
    <row r="1084" spans="6:17" s="32" customFormat="1" x14ac:dyDescent="0.25">
      <c r="F1084" s="107"/>
      <c r="Q1084" s="37"/>
    </row>
    <row r="1085" spans="6:17" s="32" customFormat="1" x14ac:dyDescent="0.25">
      <c r="F1085" s="107"/>
      <c r="Q1085" s="37"/>
    </row>
    <row r="1086" spans="6:17" s="32" customFormat="1" x14ac:dyDescent="0.25">
      <c r="F1086" s="107"/>
      <c r="Q1086" s="37"/>
    </row>
    <row r="1087" spans="6:17" s="32" customFormat="1" x14ac:dyDescent="0.25">
      <c r="F1087" s="107"/>
      <c r="Q1087" s="37"/>
    </row>
    <row r="1088" spans="6:17" s="32" customFormat="1" x14ac:dyDescent="0.25">
      <c r="F1088" s="107"/>
      <c r="Q1088" s="37"/>
    </row>
    <row r="1089" spans="6:17" s="32" customFormat="1" x14ac:dyDescent="0.25">
      <c r="F1089" s="107"/>
      <c r="Q1089" s="37"/>
    </row>
    <row r="1090" spans="6:17" s="32" customFormat="1" x14ac:dyDescent="0.25">
      <c r="F1090" s="107"/>
      <c r="Q1090" s="37"/>
    </row>
    <row r="1091" spans="6:17" s="32" customFormat="1" x14ac:dyDescent="0.25">
      <c r="F1091" s="107"/>
      <c r="Q1091" s="37"/>
    </row>
    <row r="1092" spans="6:17" s="32" customFormat="1" x14ac:dyDescent="0.25">
      <c r="F1092" s="107"/>
      <c r="Q1092" s="37"/>
    </row>
    <row r="1093" spans="6:17" s="32" customFormat="1" x14ac:dyDescent="0.25">
      <c r="F1093" s="107"/>
      <c r="Q1093" s="37"/>
    </row>
    <row r="1094" spans="6:17" s="32" customFormat="1" x14ac:dyDescent="0.25">
      <c r="F1094" s="107"/>
      <c r="Q1094" s="37"/>
    </row>
    <row r="1095" spans="6:17" s="32" customFormat="1" x14ac:dyDescent="0.25">
      <c r="F1095" s="107"/>
      <c r="Q1095" s="37"/>
    </row>
    <row r="1096" spans="6:17" s="32" customFormat="1" x14ac:dyDescent="0.25">
      <c r="F1096" s="107"/>
      <c r="Q1096" s="37"/>
    </row>
    <row r="1097" spans="6:17" s="32" customFormat="1" x14ac:dyDescent="0.25">
      <c r="F1097" s="107"/>
      <c r="Q1097" s="37"/>
    </row>
    <row r="1098" spans="6:17" s="32" customFormat="1" x14ac:dyDescent="0.25">
      <c r="F1098" s="107"/>
      <c r="Q1098" s="37"/>
    </row>
    <row r="1099" spans="6:17" s="32" customFormat="1" x14ac:dyDescent="0.25">
      <c r="F1099" s="107"/>
      <c r="Q1099" s="37"/>
    </row>
    <row r="1100" spans="6:17" s="32" customFormat="1" x14ac:dyDescent="0.25">
      <c r="F1100" s="107"/>
      <c r="Q1100" s="37"/>
    </row>
    <row r="1101" spans="6:17" s="32" customFormat="1" x14ac:dyDescent="0.25">
      <c r="F1101" s="107"/>
      <c r="Q1101" s="37"/>
    </row>
    <row r="1102" spans="6:17" s="32" customFormat="1" x14ac:dyDescent="0.25">
      <c r="F1102" s="107"/>
      <c r="Q1102" s="37"/>
    </row>
    <row r="1103" spans="6:17" s="32" customFormat="1" x14ac:dyDescent="0.25">
      <c r="F1103" s="107"/>
      <c r="Q1103" s="37"/>
    </row>
    <row r="1104" spans="6:17" s="32" customFormat="1" x14ac:dyDescent="0.25">
      <c r="F1104" s="107"/>
      <c r="Q1104" s="37"/>
    </row>
    <row r="1105" spans="6:17" s="32" customFormat="1" x14ac:dyDescent="0.25">
      <c r="F1105" s="107"/>
      <c r="Q1105" s="37"/>
    </row>
    <row r="1106" spans="6:17" s="32" customFormat="1" x14ac:dyDescent="0.25">
      <c r="F1106" s="107"/>
      <c r="Q1106" s="37"/>
    </row>
    <row r="1107" spans="6:17" s="32" customFormat="1" x14ac:dyDescent="0.25">
      <c r="F1107" s="107"/>
      <c r="Q1107" s="37"/>
    </row>
    <row r="1108" spans="6:17" s="32" customFormat="1" x14ac:dyDescent="0.25">
      <c r="F1108" s="107"/>
      <c r="Q1108" s="37"/>
    </row>
    <row r="1109" spans="6:17" s="32" customFormat="1" x14ac:dyDescent="0.25">
      <c r="F1109" s="107"/>
      <c r="Q1109" s="37"/>
    </row>
    <row r="1110" spans="6:17" s="32" customFormat="1" x14ac:dyDescent="0.25">
      <c r="F1110" s="107"/>
      <c r="Q1110" s="37"/>
    </row>
    <row r="1111" spans="6:17" s="32" customFormat="1" x14ac:dyDescent="0.25">
      <c r="F1111" s="107"/>
      <c r="Q1111" s="37"/>
    </row>
    <row r="1112" spans="6:17" s="32" customFormat="1" x14ac:dyDescent="0.25">
      <c r="F1112" s="107"/>
      <c r="Q1112" s="37"/>
    </row>
    <row r="1113" spans="6:17" s="32" customFormat="1" x14ac:dyDescent="0.25">
      <c r="F1113" s="107"/>
      <c r="Q1113" s="37"/>
    </row>
    <row r="1114" spans="6:17" s="32" customFormat="1" x14ac:dyDescent="0.25">
      <c r="F1114" s="107"/>
      <c r="Q1114" s="37"/>
    </row>
    <row r="1115" spans="6:17" s="32" customFormat="1" x14ac:dyDescent="0.25">
      <c r="F1115" s="107"/>
      <c r="Q1115" s="37"/>
    </row>
    <row r="1116" spans="6:17" s="32" customFormat="1" x14ac:dyDescent="0.25">
      <c r="F1116" s="107"/>
      <c r="Q1116" s="37"/>
    </row>
    <row r="1117" spans="6:17" s="32" customFormat="1" x14ac:dyDescent="0.25">
      <c r="F1117" s="107"/>
      <c r="Q1117" s="37"/>
    </row>
    <row r="1118" spans="6:17" s="32" customFormat="1" x14ac:dyDescent="0.25">
      <c r="F1118" s="107"/>
      <c r="Q1118" s="37"/>
    </row>
    <row r="1119" spans="6:17" s="32" customFormat="1" x14ac:dyDescent="0.25">
      <c r="F1119" s="107"/>
      <c r="Q1119" s="37"/>
    </row>
    <row r="1120" spans="6:17" s="32" customFormat="1" x14ac:dyDescent="0.25">
      <c r="F1120" s="107"/>
      <c r="Q1120" s="37"/>
    </row>
    <row r="1121" spans="6:17" s="32" customFormat="1" x14ac:dyDescent="0.25">
      <c r="F1121" s="107"/>
      <c r="Q1121" s="37"/>
    </row>
    <row r="1122" spans="6:17" s="32" customFormat="1" x14ac:dyDescent="0.25">
      <c r="F1122" s="107"/>
      <c r="Q1122" s="37"/>
    </row>
    <row r="1123" spans="6:17" s="32" customFormat="1" x14ac:dyDescent="0.25">
      <c r="F1123" s="107"/>
      <c r="Q1123" s="37"/>
    </row>
    <row r="1124" spans="6:17" s="32" customFormat="1" x14ac:dyDescent="0.25">
      <c r="F1124" s="107"/>
      <c r="Q1124" s="37"/>
    </row>
    <row r="1125" spans="6:17" s="32" customFormat="1" x14ac:dyDescent="0.25">
      <c r="F1125" s="107"/>
      <c r="Q1125" s="37"/>
    </row>
    <row r="1126" spans="6:17" s="32" customFormat="1" x14ac:dyDescent="0.25">
      <c r="F1126" s="107"/>
      <c r="Q1126" s="37"/>
    </row>
    <row r="1127" spans="6:17" s="32" customFormat="1" x14ac:dyDescent="0.25">
      <c r="F1127" s="107"/>
      <c r="Q1127" s="37"/>
    </row>
    <row r="1128" spans="6:17" s="32" customFormat="1" x14ac:dyDescent="0.25">
      <c r="F1128" s="107"/>
      <c r="Q1128" s="37"/>
    </row>
    <row r="1129" spans="6:17" s="32" customFormat="1" x14ac:dyDescent="0.25">
      <c r="F1129" s="107"/>
      <c r="Q1129" s="37"/>
    </row>
    <row r="1130" spans="6:17" s="32" customFormat="1" x14ac:dyDescent="0.25">
      <c r="F1130" s="107"/>
      <c r="Q1130" s="37"/>
    </row>
    <row r="1131" spans="6:17" s="32" customFormat="1" x14ac:dyDescent="0.25">
      <c r="F1131" s="107"/>
      <c r="Q1131" s="37"/>
    </row>
    <row r="1132" spans="6:17" s="32" customFormat="1" x14ac:dyDescent="0.25">
      <c r="F1132" s="107"/>
      <c r="Q1132" s="37"/>
    </row>
    <row r="1133" spans="6:17" s="32" customFormat="1" x14ac:dyDescent="0.25">
      <c r="F1133" s="107"/>
      <c r="Q1133" s="37"/>
    </row>
    <row r="1134" spans="6:17" s="32" customFormat="1" x14ac:dyDescent="0.25">
      <c r="F1134" s="107"/>
      <c r="Q1134" s="37"/>
    </row>
    <row r="1135" spans="6:17" s="32" customFormat="1" x14ac:dyDescent="0.25">
      <c r="F1135" s="107"/>
      <c r="Q1135" s="37"/>
    </row>
    <row r="1136" spans="6:17" s="32" customFormat="1" x14ac:dyDescent="0.25">
      <c r="F1136" s="107"/>
      <c r="Q1136" s="37"/>
    </row>
    <row r="1137" spans="6:17" s="32" customFormat="1" x14ac:dyDescent="0.25">
      <c r="F1137" s="107"/>
      <c r="Q1137" s="37"/>
    </row>
    <row r="1138" spans="6:17" s="32" customFormat="1" x14ac:dyDescent="0.25">
      <c r="F1138" s="107"/>
      <c r="Q1138" s="37"/>
    </row>
    <row r="1139" spans="6:17" s="32" customFormat="1" x14ac:dyDescent="0.25">
      <c r="F1139" s="107"/>
      <c r="Q1139" s="37"/>
    </row>
    <row r="1140" spans="6:17" s="32" customFormat="1" x14ac:dyDescent="0.25">
      <c r="F1140" s="107"/>
      <c r="Q1140" s="37"/>
    </row>
    <row r="1141" spans="6:17" s="32" customFormat="1" x14ac:dyDescent="0.25">
      <c r="F1141" s="107"/>
      <c r="Q1141" s="37"/>
    </row>
    <row r="1142" spans="6:17" s="32" customFormat="1" x14ac:dyDescent="0.25">
      <c r="F1142" s="107"/>
      <c r="Q1142" s="37"/>
    </row>
    <row r="1143" spans="6:17" s="32" customFormat="1" x14ac:dyDescent="0.25">
      <c r="F1143" s="107"/>
      <c r="Q1143" s="37"/>
    </row>
    <row r="1144" spans="6:17" s="32" customFormat="1" x14ac:dyDescent="0.25">
      <c r="F1144" s="107"/>
      <c r="Q1144" s="37"/>
    </row>
    <row r="1145" spans="6:17" s="32" customFormat="1" x14ac:dyDescent="0.25">
      <c r="F1145" s="107"/>
      <c r="Q1145" s="37"/>
    </row>
    <row r="1146" spans="6:17" s="32" customFormat="1" x14ac:dyDescent="0.25">
      <c r="F1146" s="107"/>
      <c r="Q1146" s="37"/>
    </row>
    <row r="1147" spans="6:17" s="32" customFormat="1" x14ac:dyDescent="0.25">
      <c r="F1147" s="107"/>
      <c r="Q1147" s="37"/>
    </row>
    <row r="1148" spans="6:17" s="32" customFormat="1" x14ac:dyDescent="0.25">
      <c r="F1148" s="107"/>
      <c r="Q1148" s="37"/>
    </row>
    <row r="1149" spans="6:17" s="32" customFormat="1" x14ac:dyDescent="0.25">
      <c r="F1149" s="107"/>
      <c r="Q1149" s="37"/>
    </row>
    <row r="1150" spans="6:17" s="32" customFormat="1" x14ac:dyDescent="0.25">
      <c r="F1150" s="107"/>
      <c r="Q1150" s="37"/>
    </row>
    <row r="1151" spans="6:17" s="32" customFormat="1" x14ac:dyDescent="0.25">
      <c r="F1151" s="107"/>
      <c r="Q1151" s="37"/>
    </row>
    <row r="1152" spans="6:17" s="32" customFormat="1" x14ac:dyDescent="0.25">
      <c r="F1152" s="107"/>
      <c r="Q1152" s="37"/>
    </row>
    <row r="1153" spans="6:18" s="32" customFormat="1" x14ac:dyDescent="0.25">
      <c r="F1153" s="107"/>
      <c r="Q1153" s="37"/>
    </row>
    <row r="1154" spans="6:18" s="32" customFormat="1" x14ac:dyDescent="0.25">
      <c r="F1154" s="107"/>
      <c r="Q1154" s="37"/>
    </row>
    <row r="1155" spans="6:18" s="32" customFormat="1" x14ac:dyDescent="0.25">
      <c r="F1155" s="107"/>
      <c r="Q1155" s="37"/>
    </row>
    <row r="1156" spans="6:18" s="32" customFormat="1" x14ac:dyDescent="0.25">
      <c r="F1156" s="107"/>
      <c r="Q1156" s="37"/>
    </row>
    <row r="1157" spans="6:18" s="32" customFormat="1" x14ac:dyDescent="0.25">
      <c r="F1157" s="107"/>
      <c r="Q1157" s="37"/>
    </row>
    <row r="1158" spans="6:18" s="32" customFormat="1" x14ac:dyDescent="0.25">
      <c r="F1158" s="107"/>
      <c r="Q1158" s="37"/>
    </row>
    <row r="1159" spans="6:18" s="32" customFormat="1" x14ac:dyDescent="0.25">
      <c r="F1159" s="107"/>
      <c r="R1159" s="37"/>
    </row>
    <row r="1160" spans="6:18" s="32" customFormat="1" x14ac:dyDescent="0.25">
      <c r="F1160" s="107"/>
      <c r="R1160" s="37"/>
    </row>
    <row r="1161" spans="6:18" s="32" customFormat="1" x14ac:dyDescent="0.25">
      <c r="F1161" s="107"/>
      <c r="R1161" s="37"/>
    </row>
    <row r="1162" spans="6:18" s="32" customFormat="1" x14ac:dyDescent="0.25">
      <c r="F1162" s="107"/>
      <c r="R1162" s="37"/>
    </row>
    <row r="1163" spans="6:18" s="32" customFormat="1" x14ac:dyDescent="0.25">
      <c r="F1163" s="107"/>
      <c r="R1163" s="37"/>
    </row>
    <row r="1164" spans="6:18" s="32" customFormat="1" x14ac:dyDescent="0.25">
      <c r="F1164" s="107"/>
      <c r="R1164" s="37"/>
    </row>
    <row r="1165" spans="6:18" s="32" customFormat="1" x14ac:dyDescent="0.25">
      <c r="F1165" s="107"/>
      <c r="R1165" s="37"/>
    </row>
    <row r="1166" spans="6:18" s="32" customFormat="1" x14ac:dyDescent="0.25">
      <c r="F1166" s="107"/>
      <c r="R1166" s="37"/>
    </row>
    <row r="1167" spans="6:18" s="32" customFormat="1" x14ac:dyDescent="0.25">
      <c r="F1167" s="107"/>
      <c r="R1167" s="37"/>
    </row>
    <row r="1168" spans="6:18" s="32" customFormat="1" x14ac:dyDescent="0.25">
      <c r="F1168" s="107"/>
      <c r="R1168" s="37"/>
    </row>
    <row r="1169" spans="6:18" s="32" customFormat="1" x14ac:dyDescent="0.25">
      <c r="F1169" s="107"/>
      <c r="R1169" s="37"/>
    </row>
    <row r="1170" spans="6:18" s="32" customFormat="1" x14ac:dyDescent="0.25">
      <c r="F1170" s="107"/>
      <c r="R1170" s="37"/>
    </row>
    <row r="1171" spans="6:18" s="32" customFormat="1" x14ac:dyDescent="0.25">
      <c r="F1171" s="107"/>
      <c r="R1171" s="37"/>
    </row>
    <row r="1172" spans="6:18" s="32" customFormat="1" x14ac:dyDescent="0.25">
      <c r="F1172" s="107"/>
      <c r="R1172" s="37"/>
    </row>
    <row r="1173" spans="6:18" s="32" customFormat="1" x14ac:dyDescent="0.25">
      <c r="F1173" s="107"/>
      <c r="R1173" s="37"/>
    </row>
    <row r="1174" spans="6:18" s="32" customFormat="1" x14ac:dyDescent="0.25">
      <c r="F1174" s="107"/>
      <c r="R1174" s="37"/>
    </row>
    <row r="1175" spans="6:18" s="32" customFormat="1" x14ac:dyDescent="0.25">
      <c r="F1175" s="107"/>
      <c r="R1175" s="37"/>
    </row>
    <row r="1176" spans="6:18" s="32" customFormat="1" x14ac:dyDescent="0.25">
      <c r="F1176" s="107"/>
      <c r="R1176" s="37"/>
    </row>
    <row r="1177" spans="6:18" s="32" customFormat="1" x14ac:dyDescent="0.25">
      <c r="F1177" s="107"/>
      <c r="R1177" s="37"/>
    </row>
    <row r="1178" spans="6:18" s="32" customFormat="1" x14ac:dyDescent="0.25">
      <c r="F1178" s="107"/>
      <c r="R1178" s="37"/>
    </row>
    <row r="1179" spans="6:18" s="32" customFormat="1" x14ac:dyDescent="0.25">
      <c r="F1179" s="107"/>
      <c r="R1179" s="37"/>
    </row>
    <row r="1180" spans="6:18" s="32" customFormat="1" x14ac:dyDescent="0.25">
      <c r="F1180" s="107"/>
      <c r="R1180" s="37"/>
    </row>
    <row r="1181" spans="6:18" s="32" customFormat="1" x14ac:dyDescent="0.25">
      <c r="F1181" s="107"/>
      <c r="R1181" s="37"/>
    </row>
    <row r="1182" spans="6:18" s="32" customFormat="1" x14ac:dyDescent="0.25">
      <c r="F1182" s="107"/>
      <c r="R1182" s="37"/>
    </row>
    <row r="1183" spans="6:18" s="32" customFormat="1" x14ac:dyDescent="0.25">
      <c r="F1183" s="107"/>
      <c r="R1183" s="37"/>
    </row>
    <row r="1184" spans="6:18" s="32" customFormat="1" x14ac:dyDescent="0.25">
      <c r="F1184" s="107"/>
      <c r="R1184" s="37"/>
    </row>
    <row r="1185" spans="6:18" s="32" customFormat="1" x14ac:dyDescent="0.25">
      <c r="F1185" s="107"/>
      <c r="R1185" s="37"/>
    </row>
    <row r="1186" spans="6:18" s="32" customFormat="1" x14ac:dyDescent="0.25">
      <c r="F1186" s="107"/>
      <c r="R1186" s="37"/>
    </row>
    <row r="1187" spans="6:18" s="32" customFormat="1" x14ac:dyDescent="0.25">
      <c r="F1187" s="107"/>
      <c r="R1187" s="37"/>
    </row>
    <row r="1188" spans="6:18" s="32" customFormat="1" x14ac:dyDescent="0.25">
      <c r="F1188" s="107"/>
      <c r="R1188" s="37"/>
    </row>
    <row r="1189" spans="6:18" s="32" customFormat="1" x14ac:dyDescent="0.25">
      <c r="F1189" s="107"/>
      <c r="R1189" s="37"/>
    </row>
    <row r="1190" spans="6:18" s="32" customFormat="1" x14ac:dyDescent="0.25">
      <c r="F1190" s="107"/>
      <c r="R1190" s="37"/>
    </row>
    <row r="1191" spans="6:18" s="32" customFormat="1" x14ac:dyDescent="0.25">
      <c r="F1191" s="107"/>
      <c r="R1191" s="37"/>
    </row>
    <row r="1192" spans="6:18" s="32" customFormat="1" x14ac:dyDescent="0.25">
      <c r="F1192" s="107"/>
      <c r="R1192" s="37"/>
    </row>
    <row r="1193" spans="6:18" s="32" customFormat="1" x14ac:dyDescent="0.25">
      <c r="F1193" s="107"/>
      <c r="R1193" s="37"/>
    </row>
    <row r="1194" spans="6:18" s="32" customFormat="1" x14ac:dyDescent="0.25">
      <c r="F1194" s="107"/>
      <c r="R1194" s="37"/>
    </row>
    <row r="1195" spans="6:18" s="32" customFormat="1" x14ac:dyDescent="0.25">
      <c r="F1195" s="107"/>
      <c r="R1195" s="37"/>
    </row>
    <row r="1196" spans="6:18" s="32" customFormat="1" x14ac:dyDescent="0.25">
      <c r="F1196" s="107"/>
      <c r="R1196" s="37"/>
    </row>
    <row r="1197" spans="6:18" s="32" customFormat="1" x14ac:dyDescent="0.25">
      <c r="F1197" s="107"/>
      <c r="R1197" s="37"/>
    </row>
    <row r="1198" spans="6:18" s="32" customFormat="1" x14ac:dyDescent="0.25">
      <c r="F1198" s="107"/>
      <c r="R1198" s="37"/>
    </row>
    <row r="1199" spans="6:18" s="32" customFormat="1" x14ac:dyDescent="0.25">
      <c r="F1199" s="107"/>
      <c r="R1199" s="37"/>
    </row>
    <row r="1200" spans="6:18" s="32" customFormat="1" x14ac:dyDescent="0.25">
      <c r="F1200" s="107"/>
      <c r="R1200" s="37"/>
    </row>
    <row r="1201" spans="6:18" s="32" customFormat="1" x14ac:dyDescent="0.25">
      <c r="F1201" s="107"/>
      <c r="R1201" s="37"/>
    </row>
    <row r="1202" spans="6:18" s="32" customFormat="1" x14ac:dyDescent="0.25">
      <c r="F1202" s="107"/>
      <c r="R1202" s="37"/>
    </row>
    <row r="1203" spans="6:18" s="32" customFormat="1" x14ac:dyDescent="0.25">
      <c r="F1203" s="107"/>
      <c r="R1203" s="37"/>
    </row>
    <row r="1204" spans="6:18" s="32" customFormat="1" x14ac:dyDescent="0.25">
      <c r="F1204" s="107"/>
      <c r="R1204" s="37"/>
    </row>
    <row r="1205" spans="6:18" s="32" customFormat="1" x14ac:dyDescent="0.25">
      <c r="F1205" s="107"/>
      <c r="R1205" s="37"/>
    </row>
    <row r="1206" spans="6:18" s="32" customFormat="1" x14ac:dyDescent="0.25">
      <c r="F1206" s="107"/>
      <c r="R1206" s="37"/>
    </row>
    <row r="1207" spans="6:18" s="32" customFormat="1" x14ac:dyDescent="0.25">
      <c r="F1207" s="107"/>
      <c r="R1207" s="37"/>
    </row>
    <row r="1208" spans="6:18" s="32" customFormat="1" x14ac:dyDescent="0.25">
      <c r="F1208" s="107"/>
      <c r="R1208" s="37"/>
    </row>
    <row r="1209" spans="6:18" s="32" customFormat="1" x14ac:dyDescent="0.25">
      <c r="F1209" s="107"/>
      <c r="R1209" s="37"/>
    </row>
    <row r="1210" spans="6:18" s="32" customFormat="1" x14ac:dyDescent="0.25">
      <c r="F1210" s="107"/>
      <c r="R1210" s="37"/>
    </row>
    <row r="1211" spans="6:18" s="32" customFormat="1" x14ac:dyDescent="0.25">
      <c r="F1211" s="107"/>
      <c r="R1211" s="37"/>
    </row>
    <row r="1212" spans="6:18" s="32" customFormat="1" x14ac:dyDescent="0.25">
      <c r="F1212" s="107"/>
      <c r="R1212" s="37"/>
    </row>
    <row r="1213" spans="6:18" s="32" customFormat="1" x14ac:dyDescent="0.25">
      <c r="F1213" s="107"/>
      <c r="R1213" s="37"/>
    </row>
    <row r="1214" spans="6:18" s="32" customFormat="1" x14ac:dyDescent="0.25">
      <c r="F1214" s="107"/>
      <c r="R1214" s="37"/>
    </row>
    <row r="1215" spans="6:18" s="32" customFormat="1" x14ac:dyDescent="0.25">
      <c r="F1215" s="107"/>
      <c r="R1215" s="37"/>
    </row>
    <row r="1216" spans="6:18" s="32" customFormat="1" x14ac:dyDescent="0.25">
      <c r="F1216" s="107"/>
      <c r="R1216" s="37"/>
    </row>
    <row r="1217" spans="6:18" s="32" customFormat="1" x14ac:dyDescent="0.25">
      <c r="F1217" s="107"/>
      <c r="R1217" s="37"/>
    </row>
    <row r="1218" spans="6:18" s="32" customFormat="1" x14ac:dyDescent="0.25">
      <c r="F1218" s="107"/>
      <c r="R1218" s="37"/>
    </row>
    <row r="1219" spans="6:18" s="32" customFormat="1" x14ac:dyDescent="0.25">
      <c r="F1219" s="107"/>
      <c r="R1219" s="37"/>
    </row>
    <row r="1220" spans="6:18" s="32" customFormat="1" x14ac:dyDescent="0.25">
      <c r="F1220" s="107"/>
      <c r="R1220" s="37"/>
    </row>
    <row r="1221" spans="6:18" s="32" customFormat="1" x14ac:dyDescent="0.25">
      <c r="F1221" s="107"/>
      <c r="R1221" s="37"/>
    </row>
    <row r="1222" spans="6:18" s="32" customFormat="1" x14ac:dyDescent="0.25">
      <c r="F1222" s="107"/>
      <c r="R1222" s="37"/>
    </row>
    <row r="1223" spans="6:18" s="32" customFormat="1" x14ac:dyDescent="0.25">
      <c r="F1223" s="107"/>
      <c r="R1223" s="37"/>
    </row>
    <row r="1224" spans="6:18" s="32" customFormat="1" x14ac:dyDescent="0.25">
      <c r="F1224" s="107"/>
      <c r="R1224" s="37"/>
    </row>
    <row r="1225" spans="6:18" s="32" customFormat="1" x14ac:dyDescent="0.25">
      <c r="F1225" s="107"/>
      <c r="R1225" s="37"/>
    </row>
    <row r="1226" spans="6:18" s="32" customFormat="1" x14ac:dyDescent="0.25">
      <c r="F1226" s="107"/>
      <c r="R1226" s="37"/>
    </row>
    <row r="1227" spans="6:18" s="32" customFormat="1" x14ac:dyDescent="0.25">
      <c r="F1227" s="107"/>
      <c r="R1227" s="37"/>
    </row>
    <row r="1228" spans="6:18" s="32" customFormat="1" x14ac:dyDescent="0.25">
      <c r="F1228" s="107"/>
      <c r="R1228" s="37"/>
    </row>
    <row r="1229" spans="6:18" s="32" customFormat="1" x14ac:dyDescent="0.25">
      <c r="F1229" s="107"/>
      <c r="R1229" s="37"/>
    </row>
    <row r="1230" spans="6:18" s="32" customFormat="1" x14ac:dyDescent="0.25">
      <c r="F1230" s="107"/>
      <c r="R1230" s="37"/>
    </row>
    <row r="1231" spans="6:18" s="32" customFormat="1" x14ac:dyDescent="0.25">
      <c r="F1231" s="107"/>
      <c r="R1231" s="37"/>
    </row>
    <row r="1232" spans="6:18" s="32" customFormat="1" x14ac:dyDescent="0.25">
      <c r="F1232" s="107"/>
      <c r="R1232" s="37"/>
    </row>
    <row r="1233" spans="6:18" s="32" customFormat="1" x14ac:dyDescent="0.25">
      <c r="F1233" s="107"/>
      <c r="R1233" s="37"/>
    </row>
    <row r="1234" spans="6:18" s="32" customFormat="1" x14ac:dyDescent="0.25">
      <c r="F1234" s="107"/>
      <c r="R1234" s="37"/>
    </row>
    <row r="1235" spans="6:18" s="32" customFormat="1" x14ac:dyDescent="0.25">
      <c r="F1235" s="107"/>
      <c r="R1235" s="37"/>
    </row>
    <row r="1236" spans="6:18" s="32" customFormat="1" x14ac:dyDescent="0.25">
      <c r="F1236" s="107"/>
      <c r="R1236" s="37"/>
    </row>
    <row r="1237" spans="6:18" s="32" customFormat="1" x14ac:dyDescent="0.25">
      <c r="F1237" s="107"/>
      <c r="R1237" s="37"/>
    </row>
    <row r="1238" spans="6:18" s="32" customFormat="1" x14ac:dyDescent="0.25">
      <c r="F1238" s="107"/>
      <c r="R1238" s="37"/>
    </row>
    <row r="1239" spans="6:18" s="32" customFormat="1" x14ac:dyDescent="0.25">
      <c r="F1239" s="107"/>
      <c r="R1239" s="37"/>
    </row>
    <row r="1240" spans="6:18" s="32" customFormat="1" x14ac:dyDescent="0.25">
      <c r="F1240" s="107"/>
      <c r="R1240" s="37"/>
    </row>
    <row r="1241" spans="6:18" s="32" customFormat="1" x14ac:dyDescent="0.25">
      <c r="F1241" s="107"/>
      <c r="R1241" s="37"/>
    </row>
    <row r="1242" spans="6:18" s="32" customFormat="1" x14ac:dyDescent="0.25">
      <c r="F1242" s="107"/>
      <c r="R1242" s="37"/>
    </row>
    <row r="1243" spans="6:18" s="32" customFormat="1" x14ac:dyDescent="0.25">
      <c r="F1243" s="107"/>
      <c r="R1243" s="37"/>
    </row>
    <row r="1244" spans="6:18" s="32" customFormat="1" x14ac:dyDescent="0.25">
      <c r="F1244" s="107"/>
      <c r="R1244" s="37"/>
    </row>
    <row r="1245" spans="6:18" s="32" customFormat="1" x14ac:dyDescent="0.25">
      <c r="F1245" s="107"/>
      <c r="R1245" s="37"/>
    </row>
    <row r="1246" spans="6:18" s="32" customFormat="1" x14ac:dyDescent="0.25">
      <c r="F1246" s="107"/>
      <c r="R1246" s="37"/>
    </row>
    <row r="1247" spans="6:18" s="32" customFormat="1" x14ac:dyDescent="0.25">
      <c r="F1247" s="107"/>
      <c r="R1247" s="37"/>
    </row>
    <row r="1248" spans="6:18" s="32" customFormat="1" x14ac:dyDescent="0.25">
      <c r="F1248" s="107"/>
      <c r="R1248" s="37"/>
    </row>
    <row r="1249" spans="6:18" s="32" customFormat="1" x14ac:dyDescent="0.25">
      <c r="F1249" s="107"/>
      <c r="R1249" s="37"/>
    </row>
    <row r="1250" spans="6:18" s="32" customFormat="1" x14ac:dyDescent="0.25">
      <c r="F1250" s="107"/>
      <c r="R1250" s="37"/>
    </row>
    <row r="1251" spans="6:18" s="32" customFormat="1" x14ac:dyDescent="0.25">
      <c r="F1251" s="107"/>
      <c r="R1251" s="37"/>
    </row>
    <row r="1252" spans="6:18" s="32" customFormat="1" x14ac:dyDescent="0.25">
      <c r="F1252" s="107"/>
      <c r="R1252" s="37"/>
    </row>
    <row r="1253" spans="6:18" s="32" customFormat="1" x14ac:dyDescent="0.25">
      <c r="F1253" s="107"/>
      <c r="R1253" s="37"/>
    </row>
    <row r="1254" spans="6:18" s="32" customFormat="1" x14ac:dyDescent="0.25">
      <c r="F1254" s="107"/>
      <c r="R1254" s="37"/>
    </row>
    <row r="1255" spans="6:18" s="32" customFormat="1" x14ac:dyDescent="0.25">
      <c r="F1255" s="107"/>
      <c r="R1255" s="37"/>
    </row>
    <row r="1256" spans="6:18" s="32" customFormat="1" x14ac:dyDescent="0.25">
      <c r="F1256" s="107"/>
      <c r="R1256" s="37"/>
    </row>
    <row r="1257" spans="6:18" s="32" customFormat="1" x14ac:dyDescent="0.25">
      <c r="F1257" s="107"/>
      <c r="R1257" s="37"/>
    </row>
    <row r="1258" spans="6:18" s="32" customFormat="1" x14ac:dyDescent="0.25">
      <c r="F1258" s="107"/>
      <c r="R1258" s="37"/>
    </row>
    <row r="1259" spans="6:18" s="32" customFormat="1" x14ac:dyDescent="0.25">
      <c r="F1259" s="107"/>
      <c r="R1259" s="37"/>
    </row>
    <row r="1260" spans="6:18" s="32" customFormat="1" x14ac:dyDescent="0.25">
      <c r="F1260" s="107"/>
      <c r="R1260" s="37"/>
    </row>
    <row r="1261" spans="6:18" s="32" customFormat="1" x14ac:dyDescent="0.25">
      <c r="F1261" s="107"/>
      <c r="R1261" s="37"/>
    </row>
    <row r="1262" spans="6:18" s="32" customFormat="1" x14ac:dyDescent="0.25">
      <c r="F1262" s="107"/>
      <c r="R1262" s="37"/>
    </row>
    <row r="1263" spans="6:18" s="32" customFormat="1" x14ac:dyDescent="0.25">
      <c r="F1263" s="107"/>
      <c r="R1263" s="37"/>
    </row>
    <row r="1264" spans="6:18" s="32" customFormat="1" x14ac:dyDescent="0.25">
      <c r="F1264" s="107"/>
      <c r="R1264" s="37"/>
    </row>
    <row r="1265" spans="6:18" s="32" customFormat="1" x14ac:dyDescent="0.25">
      <c r="F1265" s="107"/>
      <c r="R1265" s="37"/>
    </row>
    <row r="1266" spans="6:18" s="32" customFormat="1" x14ac:dyDescent="0.25">
      <c r="F1266" s="107"/>
      <c r="R1266" s="37"/>
    </row>
    <row r="1267" spans="6:18" s="32" customFormat="1" x14ac:dyDescent="0.25">
      <c r="F1267" s="107"/>
      <c r="R1267" s="37"/>
    </row>
    <row r="1268" spans="6:18" s="32" customFormat="1" x14ac:dyDescent="0.25">
      <c r="F1268" s="107"/>
      <c r="R1268" s="37"/>
    </row>
    <row r="1269" spans="6:18" s="32" customFormat="1" x14ac:dyDescent="0.25">
      <c r="F1269" s="107"/>
      <c r="R1269" s="37"/>
    </row>
    <row r="1270" spans="6:18" s="32" customFormat="1" x14ac:dyDescent="0.25">
      <c r="F1270" s="107"/>
      <c r="R1270" s="37"/>
    </row>
    <row r="1271" spans="6:18" s="32" customFormat="1" x14ac:dyDescent="0.25">
      <c r="F1271" s="107"/>
      <c r="R1271" s="37"/>
    </row>
    <row r="1272" spans="6:18" s="32" customFormat="1" x14ac:dyDescent="0.25">
      <c r="F1272" s="107"/>
      <c r="R1272" s="37"/>
    </row>
    <row r="1273" spans="6:18" s="32" customFormat="1" x14ac:dyDescent="0.25">
      <c r="F1273" s="107"/>
      <c r="R1273" s="37"/>
    </row>
    <row r="1274" spans="6:18" s="32" customFormat="1" x14ac:dyDescent="0.25">
      <c r="F1274" s="107"/>
      <c r="R1274" s="37"/>
    </row>
    <row r="1275" spans="6:18" s="32" customFormat="1" x14ac:dyDescent="0.25">
      <c r="F1275" s="107"/>
      <c r="R1275" s="37"/>
    </row>
    <row r="1276" spans="6:18" s="32" customFormat="1" x14ac:dyDescent="0.25">
      <c r="F1276" s="107"/>
      <c r="R1276" s="37"/>
    </row>
    <row r="1277" spans="6:18" s="32" customFormat="1" x14ac:dyDescent="0.25">
      <c r="F1277" s="107"/>
      <c r="R1277" s="37"/>
    </row>
    <row r="1278" spans="6:18" s="32" customFormat="1" x14ac:dyDescent="0.25">
      <c r="F1278" s="107"/>
      <c r="R1278" s="37"/>
    </row>
    <row r="1279" spans="6:18" s="32" customFormat="1" x14ac:dyDescent="0.25">
      <c r="F1279" s="107"/>
      <c r="R1279" s="37"/>
    </row>
    <row r="1280" spans="6:18" s="32" customFormat="1" x14ac:dyDescent="0.25">
      <c r="F1280" s="107"/>
      <c r="R1280" s="37"/>
    </row>
    <row r="1281" spans="6:18" s="32" customFormat="1" x14ac:dyDescent="0.25">
      <c r="F1281" s="107"/>
      <c r="R1281" s="37"/>
    </row>
    <row r="1282" spans="6:18" s="32" customFormat="1" x14ac:dyDescent="0.25">
      <c r="F1282" s="107"/>
      <c r="R1282" s="37"/>
    </row>
    <row r="1283" spans="6:18" s="32" customFormat="1" x14ac:dyDescent="0.25">
      <c r="F1283" s="107"/>
      <c r="R1283" s="37"/>
    </row>
    <row r="1284" spans="6:18" s="32" customFormat="1" x14ac:dyDescent="0.25">
      <c r="F1284" s="107"/>
      <c r="R1284" s="37"/>
    </row>
    <row r="1285" spans="6:18" s="32" customFormat="1" x14ac:dyDescent="0.25">
      <c r="F1285" s="107"/>
      <c r="R1285" s="37"/>
    </row>
    <row r="1286" spans="6:18" s="32" customFormat="1" x14ac:dyDescent="0.25">
      <c r="F1286" s="107"/>
      <c r="R1286" s="37"/>
    </row>
    <row r="1287" spans="6:18" s="32" customFormat="1" x14ac:dyDescent="0.25">
      <c r="F1287" s="107"/>
      <c r="R1287" s="37"/>
    </row>
    <row r="1288" spans="6:18" s="32" customFormat="1" x14ac:dyDescent="0.25">
      <c r="F1288" s="107"/>
      <c r="R1288" s="37"/>
    </row>
    <row r="1289" spans="6:18" s="32" customFormat="1" x14ac:dyDescent="0.25">
      <c r="F1289" s="107"/>
      <c r="R1289" s="37"/>
    </row>
    <row r="1290" spans="6:18" s="32" customFormat="1" x14ac:dyDescent="0.25">
      <c r="F1290" s="107"/>
      <c r="R1290" s="37"/>
    </row>
    <row r="1291" spans="6:18" s="32" customFormat="1" x14ac:dyDescent="0.25">
      <c r="F1291" s="107"/>
      <c r="R1291" s="37"/>
    </row>
    <row r="1292" spans="6:18" s="32" customFormat="1" x14ac:dyDescent="0.25">
      <c r="F1292" s="107"/>
      <c r="R1292" s="37"/>
    </row>
    <row r="1293" spans="6:18" s="32" customFormat="1" x14ac:dyDescent="0.25">
      <c r="F1293" s="107"/>
      <c r="R1293" s="37"/>
    </row>
    <row r="1294" spans="6:18" s="32" customFormat="1" x14ac:dyDescent="0.25">
      <c r="F1294" s="107"/>
      <c r="R1294" s="37"/>
    </row>
    <row r="1295" spans="6:18" s="32" customFormat="1" x14ac:dyDescent="0.25">
      <c r="F1295" s="107"/>
      <c r="R1295" s="37"/>
    </row>
    <row r="1296" spans="6:18" s="32" customFormat="1" x14ac:dyDescent="0.25">
      <c r="F1296" s="107"/>
      <c r="R1296" s="37"/>
    </row>
    <row r="1297" spans="6:18" s="32" customFormat="1" x14ac:dyDescent="0.25">
      <c r="F1297" s="107"/>
      <c r="R1297" s="37"/>
    </row>
    <row r="1298" spans="6:18" s="32" customFormat="1" x14ac:dyDescent="0.25">
      <c r="F1298" s="107"/>
      <c r="R1298" s="37"/>
    </row>
    <row r="1299" spans="6:18" s="32" customFormat="1" x14ac:dyDescent="0.25">
      <c r="F1299" s="107"/>
      <c r="R1299" s="37"/>
    </row>
    <row r="1300" spans="6:18" s="32" customFormat="1" x14ac:dyDescent="0.25">
      <c r="F1300" s="107"/>
      <c r="R1300" s="37"/>
    </row>
    <row r="1301" spans="6:18" s="32" customFormat="1" x14ac:dyDescent="0.25">
      <c r="F1301" s="107"/>
      <c r="R1301" s="37"/>
    </row>
    <row r="1302" spans="6:18" s="32" customFormat="1" x14ac:dyDescent="0.25">
      <c r="F1302" s="107"/>
      <c r="R1302" s="37"/>
    </row>
    <row r="1303" spans="6:18" s="32" customFormat="1" x14ac:dyDescent="0.25">
      <c r="F1303" s="107"/>
      <c r="R1303" s="37"/>
    </row>
    <row r="1304" spans="6:18" s="32" customFormat="1" x14ac:dyDescent="0.25">
      <c r="F1304" s="107"/>
      <c r="R1304" s="37"/>
    </row>
    <row r="1305" spans="6:18" s="32" customFormat="1" x14ac:dyDescent="0.25">
      <c r="F1305" s="107"/>
      <c r="R1305" s="37"/>
    </row>
    <row r="1306" spans="6:18" s="32" customFormat="1" x14ac:dyDescent="0.25">
      <c r="F1306" s="107"/>
      <c r="R1306" s="37"/>
    </row>
    <row r="1307" spans="6:18" s="32" customFormat="1" x14ac:dyDescent="0.25">
      <c r="F1307" s="107"/>
      <c r="R1307" s="37"/>
    </row>
    <row r="1308" spans="6:18" s="32" customFormat="1" x14ac:dyDescent="0.25">
      <c r="F1308" s="107"/>
      <c r="R1308" s="37"/>
    </row>
    <row r="1309" spans="6:18" s="32" customFormat="1" x14ac:dyDescent="0.25">
      <c r="F1309" s="107"/>
      <c r="R1309" s="37"/>
    </row>
    <row r="1310" spans="6:18" s="32" customFormat="1" x14ac:dyDescent="0.25">
      <c r="F1310" s="107"/>
      <c r="R1310" s="37"/>
    </row>
    <row r="1311" spans="6:18" s="32" customFormat="1" x14ac:dyDescent="0.25">
      <c r="F1311" s="107"/>
      <c r="R1311" s="37"/>
    </row>
    <row r="1312" spans="6:18" s="32" customFormat="1" x14ac:dyDescent="0.25">
      <c r="F1312" s="107"/>
      <c r="R1312" s="37"/>
    </row>
    <row r="1313" spans="6:18" s="32" customFormat="1" x14ac:dyDescent="0.25">
      <c r="F1313" s="107"/>
      <c r="R1313" s="37"/>
    </row>
    <row r="1314" spans="6:18" s="32" customFormat="1" x14ac:dyDescent="0.25">
      <c r="F1314" s="107"/>
      <c r="R1314" s="37"/>
    </row>
    <row r="1315" spans="6:18" s="32" customFormat="1" x14ac:dyDescent="0.25">
      <c r="F1315" s="107"/>
      <c r="R1315" s="37"/>
    </row>
    <row r="1316" spans="6:18" s="32" customFormat="1" x14ac:dyDescent="0.25">
      <c r="F1316" s="107"/>
      <c r="R1316" s="37"/>
    </row>
    <row r="1317" spans="6:18" s="32" customFormat="1" x14ac:dyDescent="0.25">
      <c r="F1317" s="107"/>
      <c r="R1317" s="37"/>
    </row>
    <row r="1318" spans="6:18" s="32" customFormat="1" x14ac:dyDescent="0.25">
      <c r="F1318" s="107"/>
      <c r="R1318" s="37"/>
    </row>
    <row r="1319" spans="6:18" s="32" customFormat="1" x14ac:dyDescent="0.25">
      <c r="F1319" s="107"/>
      <c r="R1319" s="37"/>
    </row>
    <row r="1320" spans="6:18" s="32" customFormat="1" x14ac:dyDescent="0.25">
      <c r="F1320" s="107"/>
      <c r="R1320" s="37"/>
    </row>
    <row r="1321" spans="6:18" s="32" customFormat="1" x14ac:dyDescent="0.25">
      <c r="F1321" s="107"/>
      <c r="R1321" s="37"/>
    </row>
    <row r="1322" spans="6:18" s="32" customFormat="1" x14ac:dyDescent="0.25">
      <c r="F1322" s="107"/>
      <c r="R1322" s="37"/>
    </row>
    <row r="1323" spans="6:18" s="32" customFormat="1" x14ac:dyDescent="0.25">
      <c r="F1323" s="107"/>
      <c r="R1323" s="37"/>
    </row>
    <row r="1324" spans="6:18" s="32" customFormat="1" x14ac:dyDescent="0.25">
      <c r="F1324" s="107"/>
      <c r="R1324" s="37"/>
    </row>
    <row r="1325" spans="6:18" s="32" customFormat="1" x14ac:dyDescent="0.25">
      <c r="F1325" s="107"/>
      <c r="R1325" s="37"/>
    </row>
    <row r="1326" spans="6:18" s="32" customFormat="1" x14ac:dyDescent="0.25">
      <c r="F1326" s="107"/>
      <c r="R1326" s="37"/>
    </row>
    <row r="1327" spans="6:18" s="32" customFormat="1" x14ac:dyDescent="0.25">
      <c r="F1327" s="107"/>
      <c r="R1327" s="37"/>
    </row>
    <row r="1328" spans="6:18" s="32" customFormat="1" x14ac:dyDescent="0.25">
      <c r="F1328" s="107"/>
      <c r="R1328" s="37"/>
    </row>
    <row r="1329" spans="6:18" s="32" customFormat="1" x14ac:dyDescent="0.25">
      <c r="F1329" s="107"/>
      <c r="R1329" s="37"/>
    </row>
    <row r="1330" spans="6:18" s="32" customFormat="1" x14ac:dyDescent="0.25">
      <c r="F1330" s="107"/>
      <c r="R1330" s="37"/>
    </row>
    <row r="1331" spans="6:18" s="32" customFormat="1" x14ac:dyDescent="0.25">
      <c r="F1331" s="107"/>
      <c r="R1331" s="37"/>
    </row>
    <row r="1332" spans="6:18" s="32" customFormat="1" x14ac:dyDescent="0.25">
      <c r="F1332" s="107"/>
      <c r="R1332" s="37"/>
    </row>
    <row r="1333" spans="6:18" s="32" customFormat="1" x14ac:dyDescent="0.25">
      <c r="F1333" s="107"/>
      <c r="R1333" s="37"/>
    </row>
    <row r="1334" spans="6:18" s="32" customFormat="1" x14ac:dyDescent="0.25">
      <c r="F1334" s="107"/>
      <c r="R1334" s="37"/>
    </row>
    <row r="1335" spans="6:18" s="32" customFormat="1" x14ac:dyDescent="0.25">
      <c r="F1335" s="107"/>
      <c r="R1335" s="37"/>
    </row>
    <row r="1336" spans="6:18" s="32" customFormat="1" x14ac:dyDescent="0.25">
      <c r="F1336" s="107"/>
      <c r="R1336" s="37"/>
    </row>
    <row r="1337" spans="6:18" s="32" customFormat="1" x14ac:dyDescent="0.25">
      <c r="F1337" s="107"/>
      <c r="R1337" s="37"/>
    </row>
    <row r="1338" spans="6:18" s="32" customFormat="1" x14ac:dyDescent="0.25">
      <c r="F1338" s="107"/>
      <c r="R1338" s="37"/>
    </row>
    <row r="1339" spans="6:18" s="32" customFormat="1" x14ac:dyDescent="0.25">
      <c r="F1339" s="107"/>
      <c r="R1339" s="37"/>
    </row>
    <row r="1340" spans="6:18" s="32" customFormat="1" x14ac:dyDescent="0.25">
      <c r="F1340" s="107"/>
      <c r="R1340" s="37"/>
    </row>
    <row r="1341" spans="6:18" s="32" customFormat="1" x14ac:dyDescent="0.25">
      <c r="F1341" s="107"/>
      <c r="R1341" s="37"/>
    </row>
    <row r="1342" spans="6:18" s="32" customFormat="1" x14ac:dyDescent="0.25">
      <c r="F1342" s="107"/>
      <c r="R1342" s="37"/>
    </row>
    <row r="1343" spans="6:18" s="32" customFormat="1" x14ac:dyDescent="0.25">
      <c r="F1343" s="107"/>
      <c r="R1343" s="37"/>
    </row>
    <row r="1344" spans="6:18" s="32" customFormat="1" x14ac:dyDescent="0.25">
      <c r="F1344" s="107"/>
      <c r="R1344" s="37"/>
    </row>
    <row r="1345" spans="6:18" s="32" customFormat="1" x14ac:dyDescent="0.25">
      <c r="F1345" s="107"/>
      <c r="R1345" s="37"/>
    </row>
    <row r="1346" spans="6:18" s="32" customFormat="1" x14ac:dyDescent="0.25">
      <c r="F1346" s="107"/>
      <c r="R1346" s="37"/>
    </row>
    <row r="1347" spans="6:18" s="32" customFormat="1" x14ac:dyDescent="0.25">
      <c r="F1347" s="107"/>
      <c r="R1347" s="37"/>
    </row>
    <row r="1348" spans="6:18" s="32" customFormat="1" x14ac:dyDescent="0.25">
      <c r="F1348" s="107"/>
      <c r="R1348" s="37"/>
    </row>
    <row r="1349" spans="6:18" s="32" customFormat="1" x14ac:dyDescent="0.25">
      <c r="F1349" s="107"/>
      <c r="R1349" s="37"/>
    </row>
    <row r="1350" spans="6:18" s="32" customFormat="1" x14ac:dyDescent="0.25">
      <c r="F1350" s="107"/>
      <c r="R1350" s="37"/>
    </row>
    <row r="1351" spans="6:18" s="32" customFormat="1" x14ac:dyDescent="0.25">
      <c r="F1351" s="107"/>
      <c r="R1351" s="37"/>
    </row>
    <row r="1352" spans="6:18" s="32" customFormat="1" x14ac:dyDescent="0.25">
      <c r="F1352" s="107"/>
      <c r="R1352" s="37"/>
    </row>
    <row r="1353" spans="6:18" s="32" customFormat="1" x14ac:dyDescent="0.25">
      <c r="F1353" s="107"/>
      <c r="R1353" s="37"/>
    </row>
    <row r="1354" spans="6:18" s="32" customFormat="1" x14ac:dyDescent="0.25">
      <c r="F1354" s="107"/>
      <c r="R1354" s="37"/>
    </row>
    <row r="1355" spans="6:18" s="32" customFormat="1" x14ac:dyDescent="0.25">
      <c r="F1355" s="107"/>
      <c r="R1355" s="37"/>
    </row>
    <row r="1356" spans="6:18" s="32" customFormat="1" x14ac:dyDescent="0.25">
      <c r="F1356" s="107"/>
      <c r="R1356" s="37"/>
    </row>
    <row r="1357" spans="6:18" s="32" customFormat="1" x14ac:dyDescent="0.25">
      <c r="F1357" s="107"/>
      <c r="R1357" s="37"/>
    </row>
    <row r="1358" spans="6:18" s="32" customFormat="1" x14ac:dyDescent="0.25">
      <c r="F1358" s="107"/>
      <c r="R1358" s="37"/>
    </row>
    <row r="1359" spans="6:18" s="32" customFormat="1" x14ac:dyDescent="0.25">
      <c r="F1359" s="107"/>
      <c r="R1359" s="37"/>
    </row>
    <row r="1360" spans="6:18" s="32" customFormat="1" x14ac:dyDescent="0.25">
      <c r="F1360" s="107"/>
      <c r="R1360" s="37"/>
    </row>
    <row r="1361" spans="6:18" s="32" customFormat="1" x14ac:dyDescent="0.25">
      <c r="F1361" s="107"/>
      <c r="R1361" s="37"/>
    </row>
    <row r="1362" spans="6:18" s="32" customFormat="1" x14ac:dyDescent="0.25">
      <c r="F1362" s="107"/>
      <c r="R1362" s="37"/>
    </row>
    <row r="1363" spans="6:18" s="32" customFormat="1" x14ac:dyDescent="0.25">
      <c r="F1363" s="107"/>
      <c r="R1363" s="37"/>
    </row>
    <row r="1364" spans="6:18" s="32" customFormat="1" x14ac:dyDescent="0.25">
      <c r="F1364" s="107"/>
      <c r="R1364" s="37"/>
    </row>
    <row r="1365" spans="6:18" s="32" customFormat="1" x14ac:dyDescent="0.25">
      <c r="F1365" s="107"/>
      <c r="R1365" s="37"/>
    </row>
    <row r="1366" spans="6:18" s="32" customFormat="1" x14ac:dyDescent="0.25">
      <c r="F1366" s="107"/>
      <c r="R1366" s="37"/>
    </row>
    <row r="1367" spans="6:18" s="32" customFormat="1" x14ac:dyDescent="0.25">
      <c r="F1367" s="107"/>
      <c r="R1367" s="37"/>
    </row>
    <row r="1368" spans="6:18" s="32" customFormat="1" x14ac:dyDescent="0.25">
      <c r="F1368" s="107"/>
      <c r="R1368" s="37"/>
    </row>
    <row r="1369" spans="6:18" s="32" customFormat="1" x14ac:dyDescent="0.25">
      <c r="F1369" s="107"/>
      <c r="R1369" s="37"/>
    </row>
    <row r="1370" spans="6:18" s="32" customFormat="1" x14ac:dyDescent="0.25">
      <c r="F1370" s="107"/>
      <c r="R1370" s="37"/>
    </row>
    <row r="1371" spans="6:18" s="32" customFormat="1" x14ac:dyDescent="0.25">
      <c r="F1371" s="107"/>
      <c r="R1371" s="37"/>
    </row>
    <row r="1372" spans="6:18" s="32" customFormat="1" x14ac:dyDescent="0.25">
      <c r="F1372" s="107"/>
      <c r="R1372" s="37"/>
    </row>
    <row r="1373" spans="6:18" s="32" customFormat="1" x14ac:dyDescent="0.25">
      <c r="F1373" s="107"/>
      <c r="R1373" s="37"/>
    </row>
    <row r="1374" spans="6:18" s="32" customFormat="1" x14ac:dyDescent="0.25">
      <c r="F1374" s="107"/>
      <c r="R1374" s="37"/>
    </row>
    <row r="1375" spans="6:18" s="32" customFormat="1" x14ac:dyDescent="0.25">
      <c r="F1375" s="107"/>
      <c r="R1375" s="37"/>
    </row>
    <row r="1376" spans="6:18" s="32" customFormat="1" x14ac:dyDescent="0.25">
      <c r="F1376" s="107"/>
      <c r="R1376" s="37"/>
    </row>
    <row r="1377" spans="6:18" s="32" customFormat="1" x14ac:dyDescent="0.25">
      <c r="F1377" s="107"/>
      <c r="R1377" s="37"/>
    </row>
    <row r="1378" spans="6:18" s="32" customFormat="1" x14ac:dyDescent="0.25">
      <c r="F1378" s="107"/>
      <c r="R1378" s="37"/>
    </row>
    <row r="1379" spans="6:18" s="32" customFormat="1" x14ac:dyDescent="0.25">
      <c r="F1379" s="107"/>
      <c r="R1379" s="37"/>
    </row>
    <row r="1380" spans="6:18" s="32" customFormat="1" x14ac:dyDescent="0.25">
      <c r="F1380" s="107"/>
      <c r="R1380" s="37"/>
    </row>
    <row r="1381" spans="6:18" s="32" customFormat="1" x14ac:dyDescent="0.25">
      <c r="F1381" s="107"/>
      <c r="R1381" s="37"/>
    </row>
    <row r="1382" spans="6:18" s="32" customFormat="1" x14ac:dyDescent="0.25">
      <c r="F1382" s="107"/>
      <c r="R1382" s="37"/>
    </row>
    <row r="1383" spans="6:18" s="32" customFormat="1" x14ac:dyDescent="0.25">
      <c r="F1383" s="107"/>
      <c r="R1383" s="37"/>
    </row>
    <row r="1384" spans="6:18" s="32" customFormat="1" x14ac:dyDescent="0.25">
      <c r="F1384" s="107"/>
      <c r="R1384" s="37"/>
    </row>
    <row r="1385" spans="6:18" s="32" customFormat="1" x14ac:dyDescent="0.25">
      <c r="F1385" s="107"/>
      <c r="R1385" s="37"/>
    </row>
    <row r="1386" spans="6:18" s="32" customFormat="1" x14ac:dyDescent="0.25">
      <c r="F1386" s="107"/>
      <c r="R1386" s="37"/>
    </row>
    <row r="1387" spans="6:18" s="32" customFormat="1" x14ac:dyDescent="0.25">
      <c r="F1387" s="107"/>
      <c r="R1387" s="37"/>
    </row>
    <row r="1388" spans="6:18" s="32" customFormat="1" x14ac:dyDescent="0.25">
      <c r="F1388" s="107"/>
      <c r="R1388" s="37"/>
    </row>
    <row r="1389" spans="6:18" s="32" customFormat="1" x14ac:dyDescent="0.25">
      <c r="F1389" s="107"/>
      <c r="R1389" s="37"/>
    </row>
    <row r="1390" spans="6:18" s="32" customFormat="1" x14ac:dyDescent="0.25">
      <c r="F1390" s="107"/>
      <c r="R1390" s="37"/>
    </row>
    <row r="1391" spans="6:18" s="32" customFormat="1" x14ac:dyDescent="0.25">
      <c r="F1391" s="107"/>
      <c r="R1391" s="37"/>
    </row>
    <row r="1392" spans="6:18" s="32" customFormat="1" x14ac:dyDescent="0.25">
      <c r="F1392" s="107"/>
      <c r="R1392" s="37"/>
    </row>
    <row r="1393" spans="6:18" s="32" customFormat="1" x14ac:dyDescent="0.25">
      <c r="F1393" s="107"/>
      <c r="R1393" s="37"/>
    </row>
    <row r="1394" spans="6:18" s="32" customFormat="1" x14ac:dyDescent="0.25">
      <c r="F1394" s="107"/>
      <c r="R1394" s="37"/>
    </row>
    <row r="1395" spans="6:18" s="32" customFormat="1" x14ac:dyDescent="0.25">
      <c r="F1395" s="107"/>
      <c r="R1395" s="37"/>
    </row>
    <row r="1396" spans="6:18" s="32" customFormat="1" x14ac:dyDescent="0.25">
      <c r="F1396" s="107"/>
      <c r="R1396" s="37"/>
    </row>
    <row r="1397" spans="6:18" s="32" customFormat="1" x14ac:dyDescent="0.25">
      <c r="F1397" s="107"/>
      <c r="R1397" s="37"/>
    </row>
    <row r="1398" spans="6:18" s="32" customFormat="1" x14ac:dyDescent="0.25">
      <c r="F1398" s="107"/>
      <c r="R1398" s="37"/>
    </row>
    <row r="1399" spans="6:18" s="32" customFormat="1" x14ac:dyDescent="0.25">
      <c r="F1399" s="107"/>
      <c r="R1399" s="37"/>
    </row>
    <row r="1400" spans="6:18" s="32" customFormat="1" x14ac:dyDescent="0.25">
      <c r="F1400" s="107"/>
      <c r="R1400" s="37"/>
    </row>
    <row r="1401" spans="6:18" s="32" customFormat="1" x14ac:dyDescent="0.25">
      <c r="F1401" s="107"/>
      <c r="R1401" s="37"/>
    </row>
    <row r="1402" spans="6:18" s="32" customFormat="1" x14ac:dyDescent="0.25">
      <c r="F1402" s="107"/>
      <c r="R1402" s="37"/>
    </row>
    <row r="1403" spans="6:18" s="32" customFormat="1" x14ac:dyDescent="0.25">
      <c r="F1403" s="107"/>
      <c r="R1403" s="37"/>
    </row>
    <row r="1404" spans="6:18" s="32" customFormat="1" x14ac:dyDescent="0.25">
      <c r="F1404" s="107"/>
      <c r="R1404" s="37"/>
    </row>
    <row r="1405" spans="6:18" s="32" customFormat="1" x14ac:dyDescent="0.25">
      <c r="F1405" s="107"/>
      <c r="R1405" s="37"/>
    </row>
    <row r="1406" spans="6:18" s="32" customFormat="1" x14ac:dyDescent="0.25">
      <c r="F1406" s="107"/>
      <c r="R1406" s="37"/>
    </row>
    <row r="1407" spans="6:18" s="32" customFormat="1" x14ac:dyDescent="0.25">
      <c r="F1407" s="107"/>
      <c r="R1407" s="37"/>
    </row>
    <row r="1408" spans="6:18" s="32" customFormat="1" x14ac:dyDescent="0.25">
      <c r="F1408" s="107"/>
      <c r="R1408" s="37"/>
    </row>
    <row r="1409" spans="6:18" s="32" customFormat="1" x14ac:dyDescent="0.25">
      <c r="F1409" s="107"/>
      <c r="R1409" s="37"/>
    </row>
    <row r="1410" spans="6:18" s="32" customFormat="1" x14ac:dyDescent="0.25">
      <c r="F1410" s="107"/>
      <c r="R1410" s="37"/>
    </row>
    <row r="1411" spans="6:18" s="32" customFormat="1" x14ac:dyDescent="0.25">
      <c r="F1411" s="107"/>
      <c r="R1411" s="37"/>
    </row>
    <row r="1412" spans="6:18" s="32" customFormat="1" x14ac:dyDescent="0.25">
      <c r="F1412" s="107"/>
      <c r="R1412" s="37"/>
    </row>
    <row r="1413" spans="6:18" s="32" customFormat="1" x14ac:dyDescent="0.25">
      <c r="F1413" s="107"/>
      <c r="R1413" s="37"/>
    </row>
    <row r="1414" spans="6:18" s="32" customFormat="1" x14ac:dyDescent="0.25">
      <c r="F1414" s="107"/>
      <c r="R1414" s="37"/>
    </row>
    <row r="1415" spans="6:18" s="32" customFormat="1" x14ac:dyDescent="0.25">
      <c r="F1415" s="107"/>
      <c r="R1415" s="37"/>
    </row>
    <row r="1416" spans="6:18" s="32" customFormat="1" x14ac:dyDescent="0.25">
      <c r="F1416" s="107"/>
      <c r="R1416" s="37"/>
    </row>
    <row r="1417" spans="6:18" s="32" customFormat="1" x14ac:dyDescent="0.25">
      <c r="F1417" s="107"/>
      <c r="R1417" s="37"/>
    </row>
    <row r="1418" spans="6:18" s="32" customFormat="1" x14ac:dyDescent="0.25">
      <c r="F1418" s="107"/>
      <c r="R1418" s="37"/>
    </row>
    <row r="1419" spans="6:18" s="32" customFormat="1" x14ac:dyDescent="0.25">
      <c r="F1419" s="107"/>
      <c r="R1419" s="37"/>
    </row>
    <row r="1420" spans="6:18" s="32" customFormat="1" x14ac:dyDescent="0.25">
      <c r="F1420" s="107"/>
      <c r="R1420" s="37"/>
    </row>
    <row r="1421" spans="6:18" s="32" customFormat="1" x14ac:dyDescent="0.25">
      <c r="F1421" s="107"/>
      <c r="R1421" s="37"/>
    </row>
    <row r="1422" spans="6:18" s="32" customFormat="1" x14ac:dyDescent="0.25">
      <c r="F1422" s="107"/>
      <c r="R1422" s="37"/>
    </row>
    <row r="1423" spans="6:18" s="32" customFormat="1" x14ac:dyDescent="0.25">
      <c r="F1423" s="107"/>
      <c r="R1423" s="37"/>
    </row>
    <row r="1424" spans="6:18" s="32" customFormat="1" x14ac:dyDescent="0.25">
      <c r="F1424" s="107"/>
      <c r="R1424" s="37"/>
    </row>
    <row r="1425" spans="6:18" s="32" customFormat="1" x14ac:dyDescent="0.25">
      <c r="F1425" s="107"/>
      <c r="R1425" s="37"/>
    </row>
    <row r="1426" spans="6:18" s="32" customFormat="1" x14ac:dyDescent="0.25">
      <c r="F1426" s="107"/>
      <c r="R1426" s="37"/>
    </row>
    <row r="1427" spans="6:18" s="32" customFormat="1" x14ac:dyDescent="0.25">
      <c r="F1427" s="107"/>
      <c r="R1427" s="37"/>
    </row>
    <row r="1428" spans="6:18" s="32" customFormat="1" x14ac:dyDescent="0.25">
      <c r="F1428" s="107"/>
      <c r="R1428" s="37"/>
    </row>
    <row r="1429" spans="6:18" s="32" customFormat="1" x14ac:dyDescent="0.25">
      <c r="F1429" s="107"/>
      <c r="R1429" s="37"/>
    </row>
    <row r="1430" spans="6:18" s="32" customFormat="1" x14ac:dyDescent="0.25">
      <c r="F1430" s="107"/>
      <c r="R1430" s="37"/>
    </row>
    <row r="1431" spans="6:18" s="32" customFormat="1" x14ac:dyDescent="0.25">
      <c r="F1431" s="107"/>
      <c r="R1431" s="37"/>
    </row>
    <row r="1432" spans="6:18" s="32" customFormat="1" x14ac:dyDescent="0.25">
      <c r="F1432" s="107"/>
      <c r="R1432" s="37"/>
    </row>
    <row r="1433" spans="6:18" s="32" customFormat="1" x14ac:dyDescent="0.25">
      <c r="F1433" s="107"/>
      <c r="R1433" s="37"/>
    </row>
    <row r="1434" spans="6:18" s="32" customFormat="1" x14ac:dyDescent="0.25">
      <c r="F1434" s="107"/>
      <c r="R1434" s="37"/>
    </row>
    <row r="1435" spans="6:18" s="32" customFormat="1" x14ac:dyDescent="0.25">
      <c r="F1435" s="107"/>
      <c r="R1435" s="37"/>
    </row>
    <row r="1436" spans="6:18" s="32" customFormat="1" x14ac:dyDescent="0.25">
      <c r="F1436" s="107"/>
      <c r="R1436" s="37"/>
    </row>
    <row r="1437" spans="6:18" s="32" customFormat="1" x14ac:dyDescent="0.25">
      <c r="F1437" s="107"/>
      <c r="R1437" s="37"/>
    </row>
    <row r="1438" spans="6:18" s="32" customFormat="1" x14ac:dyDescent="0.25">
      <c r="F1438" s="107"/>
      <c r="R1438" s="37"/>
    </row>
    <row r="1439" spans="6:18" s="32" customFormat="1" x14ac:dyDescent="0.25">
      <c r="F1439" s="107"/>
      <c r="R1439" s="37"/>
    </row>
    <row r="1440" spans="6:18" s="32" customFormat="1" x14ac:dyDescent="0.25">
      <c r="F1440" s="107"/>
      <c r="R1440" s="37"/>
    </row>
    <row r="1441" spans="6:18" s="32" customFormat="1" x14ac:dyDescent="0.25">
      <c r="F1441" s="107"/>
      <c r="R1441" s="37"/>
    </row>
    <row r="1442" spans="6:18" s="32" customFormat="1" x14ac:dyDescent="0.25">
      <c r="F1442" s="107"/>
      <c r="R1442" s="37"/>
    </row>
    <row r="1443" spans="6:18" s="32" customFormat="1" x14ac:dyDescent="0.25">
      <c r="F1443" s="107"/>
      <c r="R1443" s="37"/>
    </row>
    <row r="1444" spans="6:18" s="32" customFormat="1" x14ac:dyDescent="0.25">
      <c r="F1444" s="107"/>
      <c r="R1444" s="37"/>
    </row>
    <row r="1445" spans="6:18" s="32" customFormat="1" x14ac:dyDescent="0.25">
      <c r="F1445" s="107"/>
      <c r="R1445" s="37"/>
    </row>
    <row r="1446" spans="6:18" s="32" customFormat="1" x14ac:dyDescent="0.25">
      <c r="F1446" s="107"/>
      <c r="R1446" s="37"/>
    </row>
    <row r="1447" spans="6:18" s="32" customFormat="1" x14ac:dyDescent="0.25">
      <c r="F1447" s="107"/>
      <c r="R1447" s="37"/>
    </row>
    <row r="1448" spans="6:18" s="32" customFormat="1" x14ac:dyDescent="0.25">
      <c r="F1448" s="107"/>
      <c r="R1448" s="37"/>
    </row>
    <row r="1449" spans="6:18" s="32" customFormat="1" x14ac:dyDescent="0.25">
      <c r="F1449" s="107"/>
      <c r="R1449" s="37"/>
    </row>
    <row r="1450" spans="6:18" s="32" customFormat="1" x14ac:dyDescent="0.25">
      <c r="F1450" s="107"/>
      <c r="R1450" s="37"/>
    </row>
    <row r="1451" spans="6:18" s="32" customFormat="1" x14ac:dyDescent="0.25">
      <c r="F1451" s="107"/>
      <c r="R1451" s="37"/>
    </row>
    <row r="1452" spans="6:18" s="32" customFormat="1" x14ac:dyDescent="0.25">
      <c r="F1452" s="107"/>
      <c r="R1452" s="37"/>
    </row>
    <row r="1453" spans="6:18" s="32" customFormat="1" x14ac:dyDescent="0.25">
      <c r="F1453" s="107"/>
      <c r="R1453" s="37"/>
    </row>
    <row r="1454" spans="6:18" s="32" customFormat="1" x14ac:dyDescent="0.25">
      <c r="F1454" s="107"/>
      <c r="R1454" s="37"/>
    </row>
    <row r="1455" spans="6:18" s="32" customFormat="1" x14ac:dyDescent="0.25">
      <c r="F1455" s="107"/>
      <c r="R1455" s="37"/>
    </row>
    <row r="1456" spans="6:18" s="32" customFormat="1" x14ac:dyDescent="0.25">
      <c r="F1456" s="107"/>
      <c r="R1456" s="37"/>
    </row>
    <row r="1457" spans="6:18" s="32" customFormat="1" x14ac:dyDescent="0.25">
      <c r="F1457" s="107"/>
      <c r="R1457" s="37"/>
    </row>
    <row r="1458" spans="6:18" s="32" customFormat="1" x14ac:dyDescent="0.25">
      <c r="F1458" s="107"/>
      <c r="R1458" s="37"/>
    </row>
    <row r="1459" spans="6:18" s="32" customFormat="1" x14ac:dyDescent="0.25">
      <c r="F1459" s="107"/>
      <c r="R1459" s="37"/>
    </row>
    <row r="1460" spans="6:18" s="32" customFormat="1" x14ac:dyDescent="0.25">
      <c r="F1460" s="107"/>
      <c r="R1460" s="37"/>
    </row>
    <row r="1461" spans="6:18" s="32" customFormat="1" x14ac:dyDescent="0.25">
      <c r="F1461" s="107"/>
      <c r="R1461" s="37"/>
    </row>
    <row r="1462" spans="6:18" s="32" customFormat="1" x14ac:dyDescent="0.25">
      <c r="F1462" s="107"/>
      <c r="R1462" s="37"/>
    </row>
    <row r="1463" spans="6:18" s="32" customFormat="1" x14ac:dyDescent="0.25">
      <c r="F1463" s="107"/>
      <c r="R1463" s="37"/>
    </row>
    <row r="1464" spans="6:18" s="32" customFormat="1" x14ac:dyDescent="0.25">
      <c r="F1464" s="107"/>
      <c r="R1464" s="37"/>
    </row>
    <row r="1465" spans="6:18" s="32" customFormat="1" x14ac:dyDescent="0.25">
      <c r="F1465" s="107"/>
      <c r="R1465" s="37"/>
    </row>
    <row r="1466" spans="6:18" s="32" customFormat="1" x14ac:dyDescent="0.25">
      <c r="F1466" s="107"/>
      <c r="R1466" s="37"/>
    </row>
    <row r="1467" spans="6:18" s="32" customFormat="1" x14ac:dyDescent="0.25">
      <c r="F1467" s="107"/>
      <c r="R1467" s="37"/>
    </row>
    <row r="1468" spans="6:18" s="32" customFormat="1" x14ac:dyDescent="0.25">
      <c r="F1468" s="107"/>
      <c r="R1468" s="37"/>
    </row>
    <row r="1469" spans="6:18" s="32" customFormat="1" x14ac:dyDescent="0.25">
      <c r="F1469" s="107"/>
      <c r="R1469" s="37"/>
    </row>
    <row r="1470" spans="6:18" s="32" customFormat="1" x14ac:dyDescent="0.25">
      <c r="F1470" s="107"/>
      <c r="R1470" s="37"/>
    </row>
    <row r="1471" spans="6:18" s="32" customFormat="1" x14ac:dyDescent="0.25">
      <c r="F1471" s="107"/>
      <c r="R1471" s="37"/>
    </row>
    <row r="1472" spans="6:18" s="32" customFormat="1" x14ac:dyDescent="0.25">
      <c r="F1472" s="107"/>
      <c r="R1472" s="37"/>
    </row>
    <row r="1473" spans="6:18" s="32" customFormat="1" x14ac:dyDescent="0.25">
      <c r="F1473" s="107"/>
      <c r="R1473" s="37"/>
    </row>
    <row r="1474" spans="6:18" s="32" customFormat="1" x14ac:dyDescent="0.25">
      <c r="F1474" s="107"/>
      <c r="R1474" s="37"/>
    </row>
    <row r="1475" spans="6:18" s="32" customFormat="1" x14ac:dyDescent="0.25">
      <c r="F1475" s="107"/>
      <c r="R1475" s="37"/>
    </row>
    <row r="1476" spans="6:18" s="32" customFormat="1" x14ac:dyDescent="0.25">
      <c r="F1476" s="107"/>
      <c r="R1476" s="37"/>
    </row>
    <row r="1477" spans="6:18" s="32" customFormat="1" x14ac:dyDescent="0.25">
      <c r="F1477" s="107"/>
      <c r="R1477" s="37"/>
    </row>
    <row r="1478" spans="6:18" s="32" customFormat="1" x14ac:dyDescent="0.25">
      <c r="F1478" s="107"/>
      <c r="R1478" s="37"/>
    </row>
    <row r="1479" spans="6:18" s="32" customFormat="1" x14ac:dyDescent="0.25">
      <c r="F1479" s="107"/>
      <c r="R1479" s="37"/>
    </row>
    <row r="1480" spans="6:18" s="32" customFormat="1" x14ac:dyDescent="0.25">
      <c r="F1480" s="107"/>
      <c r="R1480" s="37"/>
    </row>
    <row r="1481" spans="6:18" s="32" customFormat="1" x14ac:dyDescent="0.25">
      <c r="F1481" s="107"/>
      <c r="R1481" s="37"/>
    </row>
    <row r="1482" spans="6:18" s="32" customFormat="1" x14ac:dyDescent="0.25">
      <c r="F1482" s="107"/>
      <c r="R1482" s="37"/>
    </row>
    <row r="1483" spans="6:18" s="32" customFormat="1" x14ac:dyDescent="0.25">
      <c r="F1483" s="107"/>
      <c r="R1483" s="37"/>
    </row>
    <row r="1484" spans="6:18" s="32" customFormat="1" x14ac:dyDescent="0.25">
      <c r="F1484" s="107"/>
      <c r="R1484" s="37"/>
    </row>
    <row r="1485" spans="6:18" s="32" customFormat="1" x14ac:dyDescent="0.25">
      <c r="F1485" s="107"/>
      <c r="R1485" s="37"/>
    </row>
    <row r="1486" spans="6:18" s="32" customFormat="1" x14ac:dyDescent="0.25">
      <c r="F1486" s="107"/>
      <c r="R1486" s="37"/>
    </row>
    <row r="1487" spans="6:18" s="32" customFormat="1" x14ac:dyDescent="0.25">
      <c r="F1487" s="107"/>
      <c r="R1487" s="37"/>
    </row>
    <row r="1488" spans="6:18" s="32" customFormat="1" x14ac:dyDescent="0.25">
      <c r="F1488" s="107"/>
      <c r="R1488" s="37"/>
    </row>
    <row r="1489" spans="6:18" s="32" customFormat="1" x14ac:dyDescent="0.25">
      <c r="F1489" s="107"/>
      <c r="R1489" s="37"/>
    </row>
    <row r="1490" spans="6:18" s="32" customFormat="1" x14ac:dyDescent="0.25">
      <c r="F1490" s="107"/>
      <c r="R1490" s="37"/>
    </row>
    <row r="1491" spans="6:18" s="32" customFormat="1" x14ac:dyDescent="0.25">
      <c r="F1491" s="107"/>
      <c r="R1491" s="37"/>
    </row>
    <row r="1492" spans="6:18" s="32" customFormat="1" x14ac:dyDescent="0.25">
      <c r="F1492" s="107"/>
      <c r="R1492" s="37"/>
    </row>
    <row r="1493" spans="6:18" s="32" customFormat="1" x14ac:dyDescent="0.25">
      <c r="F1493" s="107"/>
      <c r="R1493" s="37"/>
    </row>
    <row r="1494" spans="6:18" s="32" customFormat="1" x14ac:dyDescent="0.25">
      <c r="F1494" s="107"/>
      <c r="R1494" s="37"/>
    </row>
    <row r="1495" spans="6:18" s="32" customFormat="1" x14ac:dyDescent="0.25">
      <c r="F1495" s="107"/>
      <c r="R1495" s="37"/>
    </row>
    <row r="1496" spans="6:18" s="32" customFormat="1" x14ac:dyDescent="0.25">
      <c r="F1496" s="107"/>
      <c r="R1496" s="37"/>
    </row>
    <row r="1497" spans="6:18" s="32" customFormat="1" x14ac:dyDescent="0.25">
      <c r="F1497" s="107"/>
      <c r="R1497" s="37"/>
    </row>
    <row r="1498" spans="6:18" s="32" customFormat="1" x14ac:dyDescent="0.25">
      <c r="F1498" s="107"/>
      <c r="R1498" s="37"/>
    </row>
    <row r="1499" spans="6:18" s="32" customFormat="1" x14ac:dyDescent="0.25">
      <c r="F1499" s="107"/>
      <c r="R1499" s="37"/>
    </row>
    <row r="1500" spans="6:18" s="32" customFormat="1" x14ac:dyDescent="0.25">
      <c r="F1500" s="107"/>
      <c r="R1500" s="37"/>
    </row>
    <row r="1501" spans="6:18" s="32" customFormat="1" x14ac:dyDescent="0.25">
      <c r="F1501" s="107"/>
      <c r="R1501" s="37"/>
    </row>
    <row r="1502" spans="6:18" s="32" customFormat="1" x14ac:dyDescent="0.25">
      <c r="F1502" s="107"/>
      <c r="R1502" s="37"/>
    </row>
    <row r="1503" spans="6:18" s="32" customFormat="1" x14ac:dyDescent="0.25">
      <c r="F1503" s="107"/>
      <c r="R1503" s="37"/>
    </row>
    <row r="1504" spans="6:18" s="32" customFormat="1" x14ac:dyDescent="0.25">
      <c r="F1504" s="107"/>
      <c r="R1504" s="37"/>
    </row>
    <row r="1505" spans="6:18" s="32" customFormat="1" x14ac:dyDescent="0.25">
      <c r="F1505" s="107"/>
      <c r="R1505" s="37"/>
    </row>
    <row r="1506" spans="6:18" s="32" customFormat="1" x14ac:dyDescent="0.25">
      <c r="F1506" s="107"/>
      <c r="R1506" s="37"/>
    </row>
    <row r="1507" spans="6:18" s="32" customFormat="1" x14ac:dyDescent="0.25">
      <c r="F1507" s="107"/>
      <c r="R1507" s="37"/>
    </row>
    <row r="1508" spans="6:18" s="32" customFormat="1" x14ac:dyDescent="0.25">
      <c r="F1508" s="107"/>
      <c r="R1508" s="37"/>
    </row>
    <row r="1509" spans="6:18" s="32" customFormat="1" x14ac:dyDescent="0.25">
      <c r="F1509" s="107"/>
      <c r="R1509" s="37"/>
    </row>
    <row r="1510" spans="6:18" s="32" customFormat="1" x14ac:dyDescent="0.25">
      <c r="F1510" s="107"/>
      <c r="R1510" s="37"/>
    </row>
    <row r="1511" spans="6:18" s="32" customFormat="1" x14ac:dyDescent="0.25">
      <c r="F1511" s="107"/>
      <c r="R1511" s="37"/>
    </row>
    <row r="1512" spans="6:18" s="32" customFormat="1" x14ac:dyDescent="0.25">
      <c r="F1512" s="107"/>
      <c r="R1512" s="37"/>
    </row>
    <row r="1513" spans="6:18" s="32" customFormat="1" x14ac:dyDescent="0.25">
      <c r="F1513" s="107"/>
      <c r="R1513" s="37"/>
    </row>
    <row r="1514" spans="6:18" s="32" customFormat="1" x14ac:dyDescent="0.25">
      <c r="F1514" s="107"/>
      <c r="R1514" s="37"/>
    </row>
    <row r="1515" spans="6:18" s="32" customFormat="1" x14ac:dyDescent="0.25">
      <c r="F1515" s="107"/>
      <c r="R1515" s="37"/>
    </row>
    <row r="1516" spans="6:18" s="32" customFormat="1" x14ac:dyDescent="0.25">
      <c r="F1516" s="107"/>
      <c r="R1516" s="37"/>
    </row>
    <row r="1517" spans="6:18" s="32" customFormat="1" x14ac:dyDescent="0.25">
      <c r="F1517" s="107"/>
      <c r="R1517" s="37"/>
    </row>
    <row r="1518" spans="6:18" s="32" customFormat="1" x14ac:dyDescent="0.25">
      <c r="F1518" s="107"/>
      <c r="R1518" s="37"/>
    </row>
    <row r="1519" spans="6:18" s="32" customFormat="1" x14ac:dyDescent="0.25">
      <c r="F1519" s="107"/>
      <c r="R1519" s="37"/>
    </row>
    <row r="1520" spans="6:18" s="32" customFormat="1" x14ac:dyDescent="0.25">
      <c r="F1520" s="107"/>
      <c r="R1520" s="37"/>
    </row>
    <row r="1521" spans="6:18" s="32" customFormat="1" x14ac:dyDescent="0.25">
      <c r="F1521" s="107"/>
      <c r="R1521" s="37"/>
    </row>
    <row r="1522" spans="6:18" s="32" customFormat="1" x14ac:dyDescent="0.25">
      <c r="F1522" s="107"/>
      <c r="R1522" s="37"/>
    </row>
    <row r="1523" spans="6:18" s="32" customFormat="1" x14ac:dyDescent="0.25">
      <c r="F1523" s="107"/>
      <c r="R1523" s="37"/>
    </row>
    <row r="1524" spans="6:18" s="32" customFormat="1" x14ac:dyDescent="0.25">
      <c r="F1524" s="107"/>
      <c r="R1524" s="37"/>
    </row>
    <row r="1525" spans="6:18" s="32" customFormat="1" x14ac:dyDescent="0.25">
      <c r="F1525" s="107"/>
      <c r="R1525" s="37"/>
    </row>
    <row r="1526" spans="6:18" s="32" customFormat="1" x14ac:dyDescent="0.25">
      <c r="F1526" s="107"/>
      <c r="R1526" s="37"/>
    </row>
    <row r="1527" spans="6:18" s="32" customFormat="1" x14ac:dyDescent="0.25">
      <c r="F1527" s="107"/>
      <c r="R1527" s="37"/>
    </row>
    <row r="1528" spans="6:18" s="32" customFormat="1" x14ac:dyDescent="0.25">
      <c r="F1528" s="107"/>
      <c r="R1528" s="37"/>
    </row>
    <row r="1529" spans="6:18" s="32" customFormat="1" x14ac:dyDescent="0.25">
      <c r="F1529" s="107"/>
      <c r="R1529" s="37"/>
    </row>
    <row r="1530" spans="6:18" s="32" customFormat="1" x14ac:dyDescent="0.25">
      <c r="F1530" s="107"/>
      <c r="R1530" s="37"/>
    </row>
    <row r="1531" spans="6:18" s="32" customFormat="1" x14ac:dyDescent="0.25">
      <c r="F1531" s="107"/>
      <c r="R1531" s="37"/>
    </row>
    <row r="1532" spans="6:18" s="32" customFormat="1" x14ac:dyDescent="0.25">
      <c r="F1532" s="107"/>
      <c r="R1532" s="37"/>
    </row>
    <row r="1533" spans="6:18" s="32" customFormat="1" x14ac:dyDescent="0.25">
      <c r="F1533" s="107"/>
      <c r="R1533" s="37"/>
    </row>
    <row r="1534" spans="6:18" s="32" customFormat="1" x14ac:dyDescent="0.25">
      <c r="F1534" s="107"/>
      <c r="R1534" s="37"/>
    </row>
    <row r="1535" spans="6:18" s="32" customFormat="1" x14ac:dyDescent="0.25">
      <c r="F1535" s="107"/>
      <c r="R1535" s="37"/>
    </row>
    <row r="1536" spans="6:18" s="32" customFormat="1" x14ac:dyDescent="0.25">
      <c r="F1536" s="107"/>
      <c r="R1536" s="37"/>
    </row>
    <row r="1537" spans="6:18" s="32" customFormat="1" x14ac:dyDescent="0.25">
      <c r="F1537" s="107"/>
      <c r="R1537" s="37"/>
    </row>
    <row r="1538" spans="6:18" s="32" customFormat="1" x14ac:dyDescent="0.25">
      <c r="F1538" s="107"/>
      <c r="R1538" s="37"/>
    </row>
    <row r="1539" spans="6:18" s="32" customFormat="1" x14ac:dyDescent="0.25">
      <c r="F1539" s="107"/>
      <c r="R1539" s="37"/>
    </row>
    <row r="1540" spans="6:18" s="32" customFormat="1" x14ac:dyDescent="0.25">
      <c r="F1540" s="107"/>
      <c r="R1540" s="37"/>
    </row>
    <row r="1541" spans="6:18" s="32" customFormat="1" x14ac:dyDescent="0.25">
      <c r="F1541" s="107"/>
      <c r="R1541" s="37"/>
    </row>
    <row r="1542" spans="6:18" s="32" customFormat="1" x14ac:dyDescent="0.25">
      <c r="F1542" s="107"/>
      <c r="R1542" s="37"/>
    </row>
    <row r="1543" spans="6:18" s="32" customFormat="1" x14ac:dyDescent="0.25">
      <c r="F1543" s="107"/>
      <c r="R1543" s="37"/>
    </row>
    <row r="1544" spans="6:18" s="32" customFormat="1" x14ac:dyDescent="0.25">
      <c r="F1544" s="107"/>
      <c r="R1544" s="37"/>
    </row>
    <row r="1545" spans="6:18" s="32" customFormat="1" x14ac:dyDescent="0.25">
      <c r="F1545" s="107"/>
      <c r="R1545" s="37"/>
    </row>
    <row r="1546" spans="6:18" s="32" customFormat="1" x14ac:dyDescent="0.25">
      <c r="F1546" s="107"/>
      <c r="R1546" s="37"/>
    </row>
    <row r="1547" spans="6:18" s="32" customFormat="1" x14ac:dyDescent="0.25">
      <c r="F1547" s="107"/>
      <c r="R1547" s="37"/>
    </row>
    <row r="1548" spans="6:18" s="32" customFormat="1" x14ac:dyDescent="0.25">
      <c r="F1548" s="107"/>
      <c r="R1548" s="37"/>
    </row>
    <row r="1549" spans="6:18" s="32" customFormat="1" x14ac:dyDescent="0.25">
      <c r="F1549" s="107"/>
      <c r="R1549" s="37"/>
    </row>
    <row r="1550" spans="6:18" s="32" customFormat="1" x14ac:dyDescent="0.25">
      <c r="F1550" s="107"/>
      <c r="R1550" s="37"/>
    </row>
    <row r="1551" spans="6:18" s="32" customFormat="1" x14ac:dyDescent="0.25">
      <c r="F1551" s="107"/>
      <c r="R1551" s="37"/>
    </row>
    <row r="1552" spans="6:18" s="32" customFormat="1" x14ac:dyDescent="0.25">
      <c r="F1552" s="107"/>
      <c r="R1552" s="37"/>
    </row>
    <row r="1553" spans="6:18" s="32" customFormat="1" x14ac:dyDescent="0.25">
      <c r="F1553" s="107"/>
      <c r="R1553" s="37"/>
    </row>
    <row r="1554" spans="6:18" s="32" customFormat="1" x14ac:dyDescent="0.25">
      <c r="F1554" s="107"/>
      <c r="R1554" s="37"/>
    </row>
    <row r="1555" spans="6:18" s="32" customFormat="1" x14ac:dyDescent="0.25">
      <c r="F1555" s="107"/>
      <c r="R1555" s="37"/>
    </row>
    <row r="1556" spans="6:18" s="32" customFormat="1" x14ac:dyDescent="0.25">
      <c r="F1556" s="107"/>
      <c r="R1556" s="37"/>
    </row>
    <row r="1557" spans="6:18" s="32" customFormat="1" x14ac:dyDescent="0.25">
      <c r="F1557" s="107"/>
      <c r="R1557" s="37"/>
    </row>
    <row r="1558" spans="6:18" s="32" customFormat="1" x14ac:dyDescent="0.25">
      <c r="F1558" s="107"/>
      <c r="R1558" s="37"/>
    </row>
    <row r="1559" spans="6:18" s="32" customFormat="1" x14ac:dyDescent="0.25">
      <c r="F1559" s="107"/>
      <c r="R1559" s="37"/>
    </row>
    <row r="1560" spans="6:18" s="32" customFormat="1" x14ac:dyDescent="0.25">
      <c r="F1560" s="107"/>
      <c r="R1560" s="37"/>
    </row>
    <row r="1561" spans="6:18" s="32" customFormat="1" x14ac:dyDescent="0.25">
      <c r="F1561" s="107"/>
      <c r="R1561" s="37"/>
    </row>
    <row r="1562" spans="6:18" s="32" customFormat="1" x14ac:dyDescent="0.25">
      <c r="F1562" s="107"/>
      <c r="R1562" s="37"/>
    </row>
    <row r="1563" spans="6:18" s="32" customFormat="1" x14ac:dyDescent="0.25">
      <c r="F1563" s="107"/>
      <c r="R1563" s="37"/>
    </row>
    <row r="1564" spans="6:18" s="32" customFormat="1" x14ac:dyDescent="0.25">
      <c r="F1564" s="107"/>
      <c r="R1564" s="37"/>
    </row>
    <row r="1565" spans="6:18" s="32" customFormat="1" x14ac:dyDescent="0.25">
      <c r="F1565" s="107"/>
      <c r="R1565" s="37"/>
    </row>
    <row r="1566" spans="6:18" s="32" customFormat="1" x14ac:dyDescent="0.25">
      <c r="F1566" s="107"/>
      <c r="R1566" s="37"/>
    </row>
    <row r="1567" spans="6:18" s="32" customFormat="1" x14ac:dyDescent="0.25">
      <c r="F1567" s="107"/>
      <c r="R1567" s="37"/>
    </row>
    <row r="1568" spans="6:18" s="32" customFormat="1" x14ac:dyDescent="0.25">
      <c r="F1568" s="107"/>
      <c r="R1568" s="37"/>
    </row>
    <row r="1569" spans="6:18" s="32" customFormat="1" x14ac:dyDescent="0.25">
      <c r="F1569" s="107"/>
      <c r="R1569" s="37"/>
    </row>
    <row r="1570" spans="6:18" s="32" customFormat="1" x14ac:dyDescent="0.25">
      <c r="F1570" s="107"/>
      <c r="R1570" s="37"/>
    </row>
    <row r="1571" spans="6:18" s="32" customFormat="1" x14ac:dyDescent="0.25">
      <c r="F1571" s="107"/>
      <c r="R1571" s="37"/>
    </row>
    <row r="1572" spans="6:18" s="32" customFormat="1" x14ac:dyDescent="0.25">
      <c r="F1572" s="107"/>
      <c r="R1572" s="37"/>
    </row>
    <row r="1573" spans="6:18" s="32" customFormat="1" x14ac:dyDescent="0.25">
      <c r="F1573" s="107"/>
      <c r="R1573" s="37"/>
    </row>
    <row r="1574" spans="6:18" s="32" customFormat="1" x14ac:dyDescent="0.25">
      <c r="F1574" s="107"/>
      <c r="R1574" s="37"/>
    </row>
    <row r="1575" spans="6:18" s="32" customFormat="1" x14ac:dyDescent="0.25">
      <c r="F1575" s="107"/>
      <c r="R1575" s="37"/>
    </row>
    <row r="1576" spans="6:18" s="32" customFormat="1" x14ac:dyDescent="0.25">
      <c r="F1576" s="107"/>
      <c r="R1576" s="37"/>
    </row>
    <row r="1577" spans="6:18" s="32" customFormat="1" x14ac:dyDescent="0.25">
      <c r="F1577" s="107"/>
      <c r="R1577" s="37"/>
    </row>
    <row r="1578" spans="6:18" s="32" customFormat="1" x14ac:dyDescent="0.25">
      <c r="F1578" s="107"/>
      <c r="R1578" s="37"/>
    </row>
    <row r="1579" spans="6:18" s="32" customFormat="1" x14ac:dyDescent="0.25">
      <c r="F1579" s="107"/>
      <c r="R1579" s="37"/>
    </row>
    <row r="1580" spans="6:18" s="32" customFormat="1" x14ac:dyDescent="0.25">
      <c r="F1580" s="107"/>
      <c r="R1580" s="37"/>
    </row>
    <row r="1581" spans="6:18" s="32" customFormat="1" x14ac:dyDescent="0.25">
      <c r="F1581" s="107"/>
      <c r="R1581" s="37"/>
    </row>
    <row r="1582" spans="6:18" s="32" customFormat="1" x14ac:dyDescent="0.25">
      <c r="F1582" s="107"/>
      <c r="R1582" s="37"/>
    </row>
    <row r="1583" spans="6:18" s="32" customFormat="1" x14ac:dyDescent="0.25">
      <c r="F1583" s="107"/>
      <c r="R1583" s="37"/>
    </row>
    <row r="1584" spans="6:18" s="32" customFormat="1" x14ac:dyDescent="0.25">
      <c r="F1584" s="107"/>
      <c r="R1584" s="37"/>
    </row>
    <row r="1585" spans="6:18" s="32" customFormat="1" x14ac:dyDescent="0.25">
      <c r="F1585" s="107"/>
      <c r="R1585" s="37"/>
    </row>
    <row r="1586" spans="6:18" s="32" customFormat="1" x14ac:dyDescent="0.25">
      <c r="F1586" s="107"/>
      <c r="R1586" s="37"/>
    </row>
    <row r="1587" spans="6:18" s="32" customFormat="1" x14ac:dyDescent="0.25">
      <c r="F1587" s="107"/>
      <c r="R1587" s="37"/>
    </row>
    <row r="1588" spans="6:18" s="32" customFormat="1" x14ac:dyDescent="0.25">
      <c r="F1588" s="107"/>
      <c r="R1588" s="37"/>
    </row>
    <row r="1589" spans="6:18" s="32" customFormat="1" x14ac:dyDescent="0.25">
      <c r="F1589" s="107"/>
      <c r="R1589" s="37"/>
    </row>
    <row r="1590" spans="6:18" s="32" customFormat="1" x14ac:dyDescent="0.25">
      <c r="F1590" s="107"/>
      <c r="R1590" s="37"/>
    </row>
    <row r="1591" spans="6:18" s="32" customFormat="1" x14ac:dyDescent="0.25">
      <c r="F1591" s="107"/>
      <c r="R1591" s="37"/>
    </row>
    <row r="1592" spans="6:18" s="32" customFormat="1" x14ac:dyDescent="0.25">
      <c r="F1592" s="107"/>
      <c r="R1592" s="37"/>
    </row>
    <row r="1593" spans="6:18" s="32" customFormat="1" x14ac:dyDescent="0.25">
      <c r="F1593" s="107"/>
      <c r="R1593" s="37"/>
    </row>
    <row r="1594" spans="6:18" s="32" customFormat="1" x14ac:dyDescent="0.25">
      <c r="F1594" s="107"/>
      <c r="R1594" s="37"/>
    </row>
    <row r="1595" spans="6:18" s="32" customFormat="1" x14ac:dyDescent="0.25">
      <c r="F1595" s="107"/>
      <c r="R1595" s="37"/>
    </row>
    <row r="1596" spans="6:18" s="32" customFormat="1" x14ac:dyDescent="0.25">
      <c r="F1596" s="107"/>
      <c r="R1596" s="37"/>
    </row>
    <row r="1597" spans="6:18" s="32" customFormat="1" x14ac:dyDescent="0.25">
      <c r="F1597" s="107"/>
      <c r="R1597" s="37"/>
    </row>
    <row r="1598" spans="6:18" s="32" customFormat="1" x14ac:dyDescent="0.25">
      <c r="F1598" s="107"/>
      <c r="R1598" s="37"/>
    </row>
    <row r="1599" spans="6:18" s="32" customFormat="1" x14ac:dyDescent="0.25">
      <c r="F1599" s="107"/>
      <c r="R1599" s="37"/>
    </row>
    <row r="1600" spans="6:18" s="32" customFormat="1" x14ac:dyDescent="0.25">
      <c r="F1600" s="107"/>
      <c r="R1600" s="37"/>
    </row>
    <row r="1601" spans="6:18" s="32" customFormat="1" x14ac:dyDescent="0.25">
      <c r="F1601" s="107"/>
      <c r="R1601" s="37"/>
    </row>
    <row r="1602" spans="6:18" s="32" customFormat="1" x14ac:dyDescent="0.25">
      <c r="F1602" s="107"/>
      <c r="R1602" s="37"/>
    </row>
    <row r="1603" spans="6:18" s="32" customFormat="1" x14ac:dyDescent="0.25">
      <c r="F1603" s="107"/>
      <c r="R1603" s="37"/>
    </row>
    <row r="1604" spans="6:18" s="32" customFormat="1" x14ac:dyDescent="0.25">
      <c r="F1604" s="107"/>
      <c r="R1604" s="37"/>
    </row>
    <row r="1605" spans="6:18" s="32" customFormat="1" x14ac:dyDescent="0.25">
      <c r="F1605" s="107"/>
      <c r="R1605" s="37"/>
    </row>
    <row r="1606" spans="6:18" s="32" customFormat="1" x14ac:dyDescent="0.25">
      <c r="F1606" s="107"/>
      <c r="R1606" s="37"/>
    </row>
    <row r="1607" spans="6:18" s="32" customFormat="1" x14ac:dyDescent="0.25">
      <c r="F1607" s="107"/>
      <c r="R1607" s="37"/>
    </row>
    <row r="1608" spans="6:18" s="32" customFormat="1" x14ac:dyDescent="0.25">
      <c r="F1608" s="107"/>
      <c r="R1608" s="37"/>
    </row>
    <row r="1609" spans="6:18" s="32" customFormat="1" x14ac:dyDescent="0.25">
      <c r="F1609" s="107"/>
      <c r="R1609" s="37"/>
    </row>
    <row r="1610" spans="6:18" s="32" customFormat="1" x14ac:dyDescent="0.25">
      <c r="F1610" s="107"/>
      <c r="R1610" s="37"/>
    </row>
    <row r="1611" spans="6:18" s="32" customFormat="1" x14ac:dyDescent="0.25">
      <c r="F1611" s="107"/>
      <c r="R1611" s="37"/>
    </row>
    <row r="1612" spans="6:18" s="32" customFormat="1" x14ac:dyDescent="0.25">
      <c r="F1612" s="107"/>
      <c r="R1612" s="37"/>
    </row>
    <row r="1613" spans="6:18" s="32" customFormat="1" x14ac:dyDescent="0.25">
      <c r="F1613" s="107"/>
      <c r="R1613" s="37"/>
    </row>
    <row r="1614" spans="6:18" s="32" customFormat="1" x14ac:dyDescent="0.25">
      <c r="F1614" s="107"/>
      <c r="R1614" s="37"/>
    </row>
    <row r="1615" spans="6:18" s="32" customFormat="1" x14ac:dyDescent="0.25">
      <c r="F1615" s="107"/>
      <c r="R1615" s="37"/>
    </row>
    <row r="1616" spans="6:18" s="32" customFormat="1" x14ac:dyDescent="0.25">
      <c r="F1616" s="107"/>
      <c r="R1616" s="37"/>
    </row>
    <row r="1617" spans="6:18" s="32" customFormat="1" x14ac:dyDescent="0.25">
      <c r="F1617" s="107"/>
      <c r="R1617" s="37"/>
    </row>
    <row r="1618" spans="6:18" s="32" customFormat="1" x14ac:dyDescent="0.25">
      <c r="F1618" s="107"/>
      <c r="R1618" s="37"/>
    </row>
    <row r="1619" spans="6:18" s="32" customFormat="1" x14ac:dyDescent="0.25">
      <c r="F1619" s="107"/>
      <c r="R1619" s="37"/>
    </row>
    <row r="1620" spans="6:18" s="32" customFormat="1" x14ac:dyDescent="0.25">
      <c r="F1620" s="107"/>
      <c r="R1620" s="37"/>
    </row>
    <row r="1621" spans="6:18" s="32" customFormat="1" x14ac:dyDescent="0.25">
      <c r="F1621" s="107"/>
      <c r="R1621" s="37"/>
    </row>
    <row r="1622" spans="6:18" s="32" customFormat="1" x14ac:dyDescent="0.25">
      <c r="F1622" s="107"/>
      <c r="R1622" s="37"/>
    </row>
    <row r="1623" spans="6:18" s="32" customFormat="1" x14ac:dyDescent="0.25">
      <c r="F1623" s="107"/>
      <c r="R1623" s="37"/>
    </row>
    <row r="1624" spans="6:18" s="32" customFormat="1" x14ac:dyDescent="0.25">
      <c r="F1624" s="107"/>
      <c r="R1624" s="37"/>
    </row>
    <row r="1625" spans="6:18" s="32" customFormat="1" x14ac:dyDescent="0.25">
      <c r="F1625" s="107"/>
      <c r="R1625" s="37"/>
    </row>
    <row r="1626" spans="6:18" s="32" customFormat="1" x14ac:dyDescent="0.25">
      <c r="F1626" s="107"/>
      <c r="R1626" s="37"/>
    </row>
    <row r="1627" spans="6:18" s="32" customFormat="1" x14ac:dyDescent="0.25">
      <c r="F1627" s="107"/>
      <c r="R1627" s="37"/>
    </row>
    <row r="1628" spans="6:18" s="32" customFormat="1" x14ac:dyDescent="0.25">
      <c r="F1628" s="107"/>
      <c r="R1628" s="37"/>
    </row>
    <row r="1629" spans="6:18" s="32" customFormat="1" x14ac:dyDescent="0.25">
      <c r="F1629" s="107"/>
      <c r="R1629" s="37"/>
    </row>
    <row r="1630" spans="6:18" s="32" customFormat="1" x14ac:dyDescent="0.25">
      <c r="F1630" s="107"/>
      <c r="R1630" s="37"/>
    </row>
    <row r="1631" spans="6:18" s="32" customFormat="1" x14ac:dyDescent="0.25">
      <c r="F1631" s="107"/>
      <c r="R1631" s="37"/>
    </row>
    <row r="1632" spans="6:18" s="32" customFormat="1" x14ac:dyDescent="0.25">
      <c r="F1632" s="107"/>
      <c r="R1632" s="37"/>
    </row>
    <row r="1633" spans="6:18" s="32" customFormat="1" x14ac:dyDescent="0.25">
      <c r="F1633" s="107"/>
      <c r="R1633" s="37"/>
    </row>
    <row r="1634" spans="6:18" s="32" customFormat="1" x14ac:dyDescent="0.25">
      <c r="F1634" s="107"/>
      <c r="R1634" s="37"/>
    </row>
    <row r="1635" spans="6:18" s="32" customFormat="1" x14ac:dyDescent="0.25">
      <c r="F1635" s="107"/>
      <c r="R1635" s="37"/>
    </row>
    <row r="1636" spans="6:18" s="32" customFormat="1" x14ac:dyDescent="0.25">
      <c r="F1636" s="107"/>
      <c r="R1636" s="37"/>
    </row>
    <row r="1637" spans="6:18" s="32" customFormat="1" x14ac:dyDescent="0.25">
      <c r="F1637" s="107"/>
      <c r="R1637" s="37"/>
    </row>
    <row r="1638" spans="6:18" s="32" customFormat="1" x14ac:dyDescent="0.25">
      <c r="F1638" s="107"/>
      <c r="R1638" s="37"/>
    </row>
    <row r="1639" spans="6:18" s="32" customFormat="1" x14ac:dyDescent="0.25">
      <c r="F1639" s="107"/>
      <c r="R1639" s="37"/>
    </row>
    <row r="1640" spans="6:18" s="32" customFormat="1" x14ac:dyDescent="0.25">
      <c r="F1640" s="107"/>
      <c r="R1640" s="37"/>
    </row>
    <row r="1641" spans="6:18" s="32" customFormat="1" x14ac:dyDescent="0.25">
      <c r="F1641" s="107"/>
      <c r="R1641" s="37"/>
    </row>
    <row r="1642" spans="6:18" s="32" customFormat="1" x14ac:dyDescent="0.25">
      <c r="F1642" s="107"/>
      <c r="R1642" s="37"/>
    </row>
    <row r="1643" spans="6:18" s="32" customFormat="1" x14ac:dyDescent="0.25">
      <c r="F1643" s="107"/>
      <c r="R1643" s="37"/>
    </row>
    <row r="1644" spans="6:18" s="32" customFormat="1" x14ac:dyDescent="0.25">
      <c r="F1644" s="107"/>
      <c r="R1644" s="37"/>
    </row>
    <row r="1645" spans="6:18" s="32" customFormat="1" x14ac:dyDescent="0.25">
      <c r="F1645" s="107"/>
      <c r="R1645" s="37"/>
    </row>
    <row r="1646" spans="6:18" s="32" customFormat="1" x14ac:dyDescent="0.25">
      <c r="F1646" s="107"/>
      <c r="R1646" s="37"/>
    </row>
    <row r="1647" spans="6:18" s="32" customFormat="1" x14ac:dyDescent="0.25">
      <c r="F1647" s="107"/>
      <c r="R1647" s="37"/>
    </row>
    <row r="1648" spans="6:18" s="32" customFormat="1" x14ac:dyDescent="0.25">
      <c r="F1648" s="107"/>
      <c r="R1648" s="37"/>
    </row>
    <row r="1649" spans="6:18" s="32" customFormat="1" x14ac:dyDescent="0.25">
      <c r="F1649" s="107"/>
      <c r="R1649" s="37"/>
    </row>
    <row r="1650" spans="6:18" s="32" customFormat="1" x14ac:dyDescent="0.25">
      <c r="F1650" s="107"/>
      <c r="R1650" s="37"/>
    </row>
    <row r="1651" spans="6:18" s="32" customFormat="1" x14ac:dyDescent="0.25">
      <c r="F1651" s="107"/>
      <c r="R1651" s="37"/>
    </row>
    <row r="1652" spans="6:18" s="32" customFormat="1" x14ac:dyDescent="0.25">
      <c r="F1652" s="107"/>
      <c r="R1652" s="37"/>
    </row>
    <row r="1653" spans="6:18" s="32" customFormat="1" x14ac:dyDescent="0.25">
      <c r="F1653" s="107"/>
      <c r="R1653" s="37"/>
    </row>
    <row r="1654" spans="6:18" s="32" customFormat="1" x14ac:dyDescent="0.25">
      <c r="F1654" s="107"/>
      <c r="R1654" s="37"/>
    </row>
    <row r="1655" spans="6:18" s="32" customFormat="1" x14ac:dyDescent="0.25">
      <c r="F1655" s="107"/>
      <c r="R1655" s="37"/>
    </row>
    <row r="1656" spans="6:18" s="32" customFormat="1" x14ac:dyDescent="0.25">
      <c r="F1656" s="107"/>
      <c r="R1656" s="37"/>
    </row>
    <row r="1657" spans="6:18" s="32" customFormat="1" x14ac:dyDescent="0.25">
      <c r="F1657" s="107"/>
      <c r="R1657" s="37"/>
    </row>
    <row r="1658" spans="6:18" s="32" customFormat="1" x14ac:dyDescent="0.25">
      <c r="F1658" s="107"/>
      <c r="R1658" s="37"/>
    </row>
    <row r="1659" spans="6:18" s="32" customFormat="1" x14ac:dyDescent="0.25">
      <c r="F1659" s="107"/>
      <c r="R1659" s="37"/>
    </row>
    <row r="1660" spans="6:18" s="32" customFormat="1" x14ac:dyDescent="0.25">
      <c r="F1660" s="107"/>
      <c r="R1660" s="37"/>
    </row>
    <row r="1661" spans="6:18" s="32" customFormat="1" x14ac:dyDescent="0.25">
      <c r="F1661" s="107"/>
      <c r="R1661" s="37"/>
    </row>
    <row r="1662" spans="6:18" s="32" customFormat="1" x14ac:dyDescent="0.25">
      <c r="F1662" s="107"/>
      <c r="R1662" s="37"/>
    </row>
    <row r="1663" spans="6:18" s="32" customFormat="1" x14ac:dyDescent="0.25">
      <c r="F1663" s="107"/>
      <c r="R1663" s="37"/>
    </row>
    <row r="1664" spans="6:18" s="32" customFormat="1" x14ac:dyDescent="0.25">
      <c r="F1664" s="107"/>
      <c r="R1664" s="37"/>
    </row>
    <row r="1665" spans="6:18" s="32" customFormat="1" x14ac:dyDescent="0.25">
      <c r="F1665" s="107"/>
      <c r="R1665" s="37"/>
    </row>
    <row r="1666" spans="6:18" s="32" customFormat="1" x14ac:dyDescent="0.25">
      <c r="F1666" s="107"/>
      <c r="R1666" s="37"/>
    </row>
    <row r="1667" spans="6:18" s="32" customFormat="1" x14ac:dyDescent="0.25">
      <c r="F1667" s="107"/>
      <c r="R1667" s="37"/>
    </row>
    <row r="1668" spans="6:18" s="32" customFormat="1" x14ac:dyDescent="0.25">
      <c r="F1668" s="107"/>
      <c r="R1668" s="37"/>
    </row>
    <row r="1669" spans="6:18" s="32" customFormat="1" x14ac:dyDescent="0.25">
      <c r="F1669" s="107"/>
      <c r="R1669" s="37"/>
    </row>
    <row r="1670" spans="6:18" s="32" customFormat="1" x14ac:dyDescent="0.25">
      <c r="F1670" s="107"/>
      <c r="R1670" s="37"/>
    </row>
    <row r="1671" spans="6:18" s="32" customFormat="1" x14ac:dyDescent="0.25">
      <c r="F1671" s="107"/>
      <c r="R1671" s="37"/>
    </row>
    <row r="1672" spans="6:18" s="32" customFormat="1" x14ac:dyDescent="0.25">
      <c r="F1672" s="107"/>
      <c r="R1672" s="37"/>
    </row>
    <row r="1673" spans="6:18" s="32" customFormat="1" x14ac:dyDescent="0.25">
      <c r="F1673" s="107"/>
      <c r="R1673" s="37"/>
    </row>
    <row r="1674" spans="6:18" s="32" customFormat="1" x14ac:dyDescent="0.25">
      <c r="F1674" s="107"/>
      <c r="R1674" s="37"/>
    </row>
    <row r="1675" spans="6:18" s="32" customFormat="1" x14ac:dyDescent="0.25">
      <c r="F1675" s="107"/>
      <c r="R1675" s="37"/>
    </row>
    <row r="1676" spans="6:18" s="32" customFormat="1" x14ac:dyDescent="0.25">
      <c r="F1676" s="107"/>
      <c r="R1676" s="37"/>
    </row>
    <row r="1677" spans="6:18" s="32" customFormat="1" x14ac:dyDescent="0.25">
      <c r="F1677" s="107"/>
      <c r="R1677" s="37"/>
    </row>
    <row r="1678" spans="6:18" s="32" customFormat="1" x14ac:dyDescent="0.25">
      <c r="F1678" s="107"/>
      <c r="R1678" s="37"/>
    </row>
    <row r="1679" spans="6:18" s="32" customFormat="1" x14ac:dyDescent="0.25">
      <c r="F1679" s="107"/>
      <c r="R1679" s="37"/>
    </row>
    <row r="1680" spans="6:18" s="32" customFormat="1" x14ac:dyDescent="0.25">
      <c r="F1680" s="107"/>
      <c r="R1680" s="37"/>
    </row>
    <row r="1681" spans="6:18" s="32" customFormat="1" x14ac:dyDescent="0.25">
      <c r="F1681" s="107"/>
      <c r="R1681" s="37"/>
    </row>
    <row r="1682" spans="6:18" s="32" customFormat="1" x14ac:dyDescent="0.25">
      <c r="F1682" s="107"/>
      <c r="R1682" s="37"/>
    </row>
    <row r="1683" spans="6:18" s="32" customFormat="1" x14ac:dyDescent="0.25">
      <c r="F1683" s="107"/>
      <c r="R1683" s="37"/>
    </row>
    <row r="1684" spans="6:18" s="32" customFormat="1" x14ac:dyDescent="0.25">
      <c r="F1684" s="107"/>
      <c r="R1684" s="37"/>
    </row>
    <row r="1685" spans="6:18" s="32" customFormat="1" x14ac:dyDescent="0.25">
      <c r="F1685" s="107"/>
      <c r="R1685" s="37"/>
    </row>
    <row r="1686" spans="6:18" s="32" customFormat="1" x14ac:dyDescent="0.25">
      <c r="F1686" s="107"/>
      <c r="R1686" s="37"/>
    </row>
    <row r="1687" spans="6:18" s="32" customFormat="1" x14ac:dyDescent="0.25">
      <c r="F1687" s="107"/>
      <c r="R1687" s="37"/>
    </row>
    <row r="1688" spans="6:18" s="32" customFormat="1" x14ac:dyDescent="0.25">
      <c r="F1688" s="107"/>
      <c r="R1688" s="37"/>
    </row>
    <row r="1689" spans="6:18" s="32" customFormat="1" x14ac:dyDescent="0.25">
      <c r="F1689" s="107"/>
      <c r="R1689" s="37"/>
    </row>
    <row r="1690" spans="6:18" s="32" customFormat="1" x14ac:dyDescent="0.25">
      <c r="F1690" s="107"/>
      <c r="R1690" s="37"/>
    </row>
    <row r="1691" spans="6:18" s="32" customFormat="1" x14ac:dyDescent="0.25">
      <c r="F1691" s="107"/>
      <c r="R1691" s="37"/>
    </row>
    <row r="1692" spans="6:18" s="32" customFormat="1" x14ac:dyDescent="0.25">
      <c r="F1692" s="107"/>
      <c r="R1692" s="37"/>
    </row>
    <row r="1693" spans="6:18" s="32" customFormat="1" x14ac:dyDescent="0.25">
      <c r="F1693" s="107"/>
      <c r="R1693" s="37"/>
    </row>
    <row r="1694" spans="6:18" s="32" customFormat="1" x14ac:dyDescent="0.25">
      <c r="F1694" s="107"/>
      <c r="R1694" s="37"/>
    </row>
    <row r="1695" spans="6:18" s="32" customFormat="1" x14ac:dyDescent="0.25">
      <c r="F1695" s="107"/>
      <c r="R1695" s="37"/>
    </row>
    <row r="1696" spans="6:18" s="32" customFormat="1" x14ac:dyDescent="0.25">
      <c r="F1696" s="107"/>
      <c r="R1696" s="37"/>
    </row>
    <row r="1697" spans="6:18" s="32" customFormat="1" x14ac:dyDescent="0.25">
      <c r="F1697" s="107"/>
      <c r="R1697" s="37"/>
    </row>
    <row r="1698" spans="6:18" s="32" customFormat="1" x14ac:dyDescent="0.25">
      <c r="F1698" s="107"/>
      <c r="R1698" s="37"/>
    </row>
    <row r="1699" spans="6:18" s="32" customFormat="1" x14ac:dyDescent="0.25">
      <c r="F1699" s="107"/>
      <c r="R1699" s="37"/>
    </row>
    <row r="1700" spans="6:18" s="32" customFormat="1" x14ac:dyDescent="0.25">
      <c r="F1700" s="107"/>
      <c r="R1700" s="37"/>
    </row>
    <row r="1701" spans="6:18" s="32" customFormat="1" x14ac:dyDescent="0.25">
      <c r="F1701" s="107"/>
      <c r="R1701" s="37"/>
    </row>
    <row r="1702" spans="6:18" s="32" customFormat="1" x14ac:dyDescent="0.25">
      <c r="F1702" s="107"/>
      <c r="R1702" s="37"/>
    </row>
    <row r="1703" spans="6:18" s="32" customFormat="1" x14ac:dyDescent="0.25">
      <c r="F1703" s="107"/>
      <c r="R1703" s="37"/>
    </row>
    <row r="1704" spans="6:18" s="32" customFormat="1" x14ac:dyDescent="0.25">
      <c r="F1704" s="107"/>
      <c r="R1704" s="37"/>
    </row>
    <row r="1705" spans="6:18" s="32" customFormat="1" x14ac:dyDescent="0.25">
      <c r="F1705" s="107"/>
      <c r="R1705" s="37"/>
    </row>
    <row r="1706" spans="6:18" s="32" customFormat="1" x14ac:dyDescent="0.25">
      <c r="F1706" s="107"/>
      <c r="R1706" s="37"/>
    </row>
    <row r="1707" spans="6:18" s="32" customFormat="1" x14ac:dyDescent="0.25">
      <c r="F1707" s="107"/>
      <c r="R1707" s="37"/>
    </row>
    <row r="1708" spans="6:18" s="32" customFormat="1" x14ac:dyDescent="0.25">
      <c r="F1708" s="107"/>
      <c r="R1708" s="37"/>
    </row>
    <row r="1709" spans="6:18" s="32" customFormat="1" x14ac:dyDescent="0.25">
      <c r="F1709" s="107"/>
      <c r="R1709" s="37"/>
    </row>
    <row r="1710" spans="6:18" s="32" customFormat="1" x14ac:dyDescent="0.25">
      <c r="F1710" s="107"/>
      <c r="R1710" s="37"/>
    </row>
    <row r="1711" spans="6:18" s="32" customFormat="1" x14ac:dyDescent="0.25">
      <c r="F1711" s="107"/>
      <c r="R1711" s="37"/>
    </row>
    <row r="1712" spans="6:18" s="32" customFormat="1" x14ac:dyDescent="0.25">
      <c r="F1712" s="107"/>
      <c r="R1712" s="37"/>
    </row>
    <row r="1713" spans="6:18" s="32" customFormat="1" x14ac:dyDescent="0.25">
      <c r="F1713" s="107"/>
      <c r="R1713" s="37"/>
    </row>
    <row r="1714" spans="6:18" s="32" customFormat="1" x14ac:dyDescent="0.25">
      <c r="F1714" s="107"/>
      <c r="R1714" s="37"/>
    </row>
    <row r="1715" spans="6:18" s="32" customFormat="1" x14ac:dyDescent="0.25">
      <c r="F1715" s="107"/>
      <c r="R1715" s="37"/>
    </row>
    <row r="1716" spans="6:18" s="32" customFormat="1" x14ac:dyDescent="0.25">
      <c r="F1716" s="107"/>
      <c r="R1716" s="37"/>
    </row>
    <row r="1717" spans="6:18" s="32" customFormat="1" x14ac:dyDescent="0.25">
      <c r="F1717" s="107"/>
      <c r="R1717" s="37"/>
    </row>
    <row r="1718" spans="6:18" s="32" customFormat="1" x14ac:dyDescent="0.25">
      <c r="F1718" s="107"/>
      <c r="R1718" s="37"/>
    </row>
    <row r="1719" spans="6:18" s="32" customFormat="1" x14ac:dyDescent="0.25">
      <c r="F1719" s="107"/>
      <c r="R1719" s="37"/>
    </row>
    <row r="1720" spans="6:18" s="32" customFormat="1" x14ac:dyDescent="0.25">
      <c r="F1720" s="107"/>
      <c r="R1720" s="37"/>
    </row>
    <row r="1721" spans="6:18" s="32" customFormat="1" x14ac:dyDescent="0.25">
      <c r="F1721" s="107"/>
      <c r="R1721" s="37"/>
    </row>
    <row r="1722" spans="6:18" s="32" customFormat="1" x14ac:dyDescent="0.25">
      <c r="F1722" s="107"/>
      <c r="R1722" s="37"/>
    </row>
    <row r="1723" spans="6:18" s="32" customFormat="1" x14ac:dyDescent="0.25">
      <c r="F1723" s="107"/>
      <c r="R1723" s="37"/>
    </row>
    <row r="1724" spans="6:18" s="32" customFormat="1" x14ac:dyDescent="0.25">
      <c r="F1724" s="107"/>
      <c r="R1724" s="37"/>
    </row>
    <row r="1725" spans="6:18" s="32" customFormat="1" x14ac:dyDescent="0.25">
      <c r="F1725" s="107"/>
      <c r="R1725" s="37"/>
    </row>
    <row r="1726" spans="6:18" s="32" customFormat="1" x14ac:dyDescent="0.25">
      <c r="F1726" s="107"/>
      <c r="R1726" s="37"/>
    </row>
    <row r="1727" spans="6:18" s="32" customFormat="1" x14ac:dyDescent="0.25">
      <c r="F1727" s="107"/>
      <c r="R1727" s="37"/>
    </row>
    <row r="1728" spans="6:18" s="32" customFormat="1" x14ac:dyDescent="0.25">
      <c r="F1728" s="107"/>
      <c r="R1728" s="37"/>
    </row>
    <row r="1729" spans="6:18" s="32" customFormat="1" x14ac:dyDescent="0.25">
      <c r="F1729" s="107"/>
      <c r="R1729" s="37"/>
    </row>
    <row r="1730" spans="6:18" s="32" customFormat="1" x14ac:dyDescent="0.25">
      <c r="F1730" s="107"/>
      <c r="R1730" s="37"/>
    </row>
    <row r="1731" spans="6:18" s="32" customFormat="1" x14ac:dyDescent="0.25">
      <c r="F1731" s="107"/>
      <c r="R1731" s="37"/>
    </row>
    <row r="1732" spans="6:18" s="32" customFormat="1" x14ac:dyDescent="0.25">
      <c r="F1732" s="107"/>
      <c r="R1732" s="37"/>
    </row>
    <row r="1733" spans="6:18" s="32" customFormat="1" x14ac:dyDescent="0.25">
      <c r="F1733" s="107"/>
      <c r="R1733" s="37"/>
    </row>
    <row r="1734" spans="6:18" s="32" customFormat="1" x14ac:dyDescent="0.25">
      <c r="F1734" s="107"/>
      <c r="R1734" s="37"/>
    </row>
    <row r="1735" spans="6:18" s="32" customFormat="1" x14ac:dyDescent="0.25">
      <c r="F1735" s="107"/>
      <c r="R1735" s="37"/>
    </row>
    <row r="1736" spans="6:18" s="32" customFormat="1" x14ac:dyDescent="0.25">
      <c r="F1736" s="107"/>
      <c r="R1736" s="37"/>
    </row>
    <row r="1737" spans="6:18" s="32" customFormat="1" x14ac:dyDescent="0.25">
      <c r="F1737" s="107"/>
      <c r="R1737" s="37"/>
    </row>
    <row r="1738" spans="6:18" s="32" customFormat="1" x14ac:dyDescent="0.25">
      <c r="F1738" s="107"/>
      <c r="R1738" s="37"/>
    </row>
    <row r="1739" spans="6:18" s="32" customFormat="1" x14ac:dyDescent="0.25">
      <c r="F1739" s="107"/>
      <c r="R1739" s="37"/>
    </row>
    <row r="1740" spans="6:18" s="32" customFormat="1" x14ac:dyDescent="0.25">
      <c r="F1740" s="107"/>
      <c r="R1740" s="37"/>
    </row>
    <row r="1741" spans="6:18" s="32" customFormat="1" x14ac:dyDescent="0.25">
      <c r="F1741" s="107"/>
      <c r="R1741" s="37"/>
    </row>
    <row r="1742" spans="6:18" s="32" customFormat="1" x14ac:dyDescent="0.25">
      <c r="F1742" s="107"/>
      <c r="R1742" s="37"/>
    </row>
    <row r="1743" spans="6:18" s="32" customFormat="1" x14ac:dyDescent="0.25">
      <c r="F1743" s="107"/>
      <c r="R1743" s="37"/>
    </row>
    <row r="1744" spans="6:18" s="32" customFormat="1" x14ac:dyDescent="0.25">
      <c r="F1744" s="107"/>
      <c r="R1744" s="37"/>
    </row>
    <row r="1745" spans="6:18" s="32" customFormat="1" x14ac:dyDescent="0.25">
      <c r="F1745" s="107"/>
      <c r="R1745" s="37"/>
    </row>
    <row r="1746" spans="6:18" s="32" customFormat="1" x14ac:dyDescent="0.25">
      <c r="F1746" s="107"/>
      <c r="R1746" s="37"/>
    </row>
    <row r="1747" spans="6:18" s="32" customFormat="1" x14ac:dyDescent="0.25">
      <c r="F1747" s="107"/>
      <c r="R1747" s="37"/>
    </row>
    <row r="1748" spans="6:18" s="32" customFormat="1" x14ac:dyDescent="0.25">
      <c r="F1748" s="107"/>
      <c r="R1748" s="37"/>
    </row>
    <row r="1749" spans="6:18" s="32" customFormat="1" x14ac:dyDescent="0.25">
      <c r="F1749" s="107"/>
      <c r="R1749" s="37"/>
    </row>
    <row r="1750" spans="6:18" s="32" customFormat="1" x14ac:dyDescent="0.25">
      <c r="F1750" s="107"/>
      <c r="R1750" s="37"/>
    </row>
    <row r="1751" spans="6:18" s="32" customFormat="1" x14ac:dyDescent="0.25">
      <c r="F1751" s="107"/>
      <c r="R1751" s="37"/>
    </row>
    <row r="1752" spans="6:18" s="32" customFormat="1" x14ac:dyDescent="0.25">
      <c r="F1752" s="107"/>
      <c r="R1752" s="37"/>
    </row>
    <row r="1753" spans="6:18" s="32" customFormat="1" x14ac:dyDescent="0.25">
      <c r="F1753" s="107"/>
      <c r="R1753" s="37"/>
    </row>
    <row r="1754" spans="6:18" s="32" customFormat="1" x14ac:dyDescent="0.25">
      <c r="F1754" s="107"/>
      <c r="R1754" s="37"/>
    </row>
    <row r="1755" spans="6:18" s="32" customFormat="1" x14ac:dyDescent="0.25">
      <c r="F1755" s="107"/>
      <c r="R1755" s="37"/>
    </row>
    <row r="1756" spans="6:18" s="32" customFormat="1" x14ac:dyDescent="0.25">
      <c r="F1756" s="107"/>
      <c r="R1756" s="37"/>
    </row>
    <row r="1757" spans="6:18" s="32" customFormat="1" x14ac:dyDescent="0.25">
      <c r="F1757" s="107"/>
      <c r="R1757" s="37"/>
    </row>
    <row r="1758" spans="6:18" s="32" customFormat="1" x14ac:dyDescent="0.25">
      <c r="F1758" s="107"/>
      <c r="R1758" s="37"/>
    </row>
    <row r="1759" spans="6:18" s="32" customFormat="1" x14ac:dyDescent="0.25">
      <c r="F1759" s="107"/>
      <c r="R1759" s="37"/>
    </row>
    <row r="1760" spans="6:18" s="32" customFormat="1" x14ac:dyDescent="0.25">
      <c r="F1760" s="107"/>
      <c r="R1760" s="37"/>
    </row>
    <row r="1761" spans="6:18" s="32" customFormat="1" x14ac:dyDescent="0.25">
      <c r="F1761" s="107"/>
      <c r="R1761" s="37"/>
    </row>
    <row r="1762" spans="6:18" s="32" customFormat="1" x14ac:dyDescent="0.25">
      <c r="F1762" s="107"/>
      <c r="R1762" s="37"/>
    </row>
    <row r="1763" spans="6:18" s="32" customFormat="1" x14ac:dyDescent="0.25">
      <c r="F1763" s="107"/>
      <c r="R1763" s="37"/>
    </row>
    <row r="1764" spans="6:18" s="32" customFormat="1" x14ac:dyDescent="0.25">
      <c r="F1764" s="107"/>
      <c r="R1764" s="37"/>
    </row>
    <row r="1765" spans="6:18" s="32" customFormat="1" x14ac:dyDescent="0.25">
      <c r="F1765" s="107"/>
      <c r="R1765" s="37"/>
    </row>
    <row r="1766" spans="6:18" s="32" customFormat="1" x14ac:dyDescent="0.25">
      <c r="F1766" s="107"/>
      <c r="R1766" s="37"/>
    </row>
    <row r="1767" spans="6:18" s="32" customFormat="1" x14ac:dyDescent="0.25">
      <c r="F1767" s="107"/>
      <c r="R1767" s="37"/>
    </row>
    <row r="1768" spans="6:18" s="32" customFormat="1" x14ac:dyDescent="0.25">
      <c r="F1768" s="107"/>
      <c r="R1768" s="37"/>
    </row>
    <row r="1769" spans="6:18" s="32" customFormat="1" x14ac:dyDescent="0.25">
      <c r="F1769" s="107"/>
      <c r="R1769" s="37"/>
    </row>
    <row r="1770" spans="6:18" s="32" customFormat="1" x14ac:dyDescent="0.25">
      <c r="F1770" s="107"/>
      <c r="R1770" s="37"/>
    </row>
    <row r="1771" spans="6:18" s="32" customFormat="1" x14ac:dyDescent="0.25">
      <c r="F1771" s="107"/>
      <c r="R1771" s="37"/>
    </row>
    <row r="1772" spans="6:18" s="32" customFormat="1" x14ac:dyDescent="0.25">
      <c r="F1772" s="107"/>
      <c r="R1772" s="37"/>
    </row>
    <row r="1773" spans="6:18" s="32" customFormat="1" x14ac:dyDescent="0.25">
      <c r="F1773" s="107"/>
      <c r="R1773" s="37"/>
    </row>
    <row r="1774" spans="6:18" s="32" customFormat="1" x14ac:dyDescent="0.25">
      <c r="F1774" s="107"/>
      <c r="R1774" s="37"/>
    </row>
    <row r="1775" spans="6:18" s="32" customFormat="1" x14ac:dyDescent="0.25">
      <c r="F1775" s="107"/>
      <c r="R1775" s="37"/>
    </row>
    <row r="1776" spans="6:18" s="32" customFormat="1" x14ac:dyDescent="0.25">
      <c r="F1776" s="107"/>
      <c r="R1776" s="37"/>
    </row>
    <row r="1777" spans="6:18" s="32" customFormat="1" x14ac:dyDescent="0.25">
      <c r="F1777" s="107"/>
      <c r="R1777" s="37"/>
    </row>
    <row r="1778" spans="6:18" s="32" customFormat="1" x14ac:dyDescent="0.25">
      <c r="F1778" s="107"/>
      <c r="R1778" s="37"/>
    </row>
    <row r="1779" spans="6:18" s="32" customFormat="1" x14ac:dyDescent="0.25">
      <c r="F1779" s="107"/>
      <c r="R1779" s="37"/>
    </row>
    <row r="1780" spans="6:18" s="32" customFormat="1" x14ac:dyDescent="0.25">
      <c r="F1780" s="107"/>
      <c r="R1780" s="37"/>
    </row>
    <row r="1781" spans="6:18" s="32" customFormat="1" x14ac:dyDescent="0.25">
      <c r="F1781" s="107"/>
      <c r="R1781" s="37"/>
    </row>
    <row r="1782" spans="6:18" s="32" customFormat="1" x14ac:dyDescent="0.25">
      <c r="F1782" s="107"/>
      <c r="R1782" s="37"/>
    </row>
    <row r="1783" spans="6:18" s="32" customFormat="1" x14ac:dyDescent="0.25">
      <c r="F1783" s="107"/>
      <c r="R1783" s="37"/>
    </row>
    <row r="1784" spans="6:18" s="32" customFormat="1" x14ac:dyDescent="0.25">
      <c r="F1784" s="107"/>
      <c r="R1784" s="37"/>
    </row>
    <row r="1785" spans="6:18" s="32" customFormat="1" x14ac:dyDescent="0.25">
      <c r="F1785" s="107"/>
      <c r="R1785" s="37"/>
    </row>
    <row r="1786" spans="6:18" s="32" customFormat="1" x14ac:dyDescent="0.25">
      <c r="F1786" s="107"/>
      <c r="R1786" s="37"/>
    </row>
    <row r="1787" spans="6:18" s="32" customFormat="1" x14ac:dyDescent="0.25">
      <c r="F1787" s="107"/>
      <c r="R1787" s="37"/>
    </row>
    <row r="1788" spans="6:18" s="32" customFormat="1" x14ac:dyDescent="0.25">
      <c r="F1788" s="107"/>
      <c r="R1788" s="37"/>
    </row>
    <row r="1789" spans="6:18" s="32" customFormat="1" x14ac:dyDescent="0.25">
      <c r="F1789" s="107"/>
      <c r="R1789" s="37"/>
    </row>
    <row r="1790" spans="6:18" s="32" customFormat="1" x14ac:dyDescent="0.25">
      <c r="F1790" s="107"/>
      <c r="R1790" s="37"/>
    </row>
    <row r="1791" spans="6:18" s="32" customFormat="1" x14ac:dyDescent="0.25">
      <c r="F1791" s="107"/>
      <c r="R1791" s="37"/>
    </row>
    <row r="1792" spans="6:18" s="32" customFormat="1" x14ac:dyDescent="0.25">
      <c r="F1792" s="107"/>
      <c r="R1792" s="37"/>
    </row>
    <row r="1793" spans="6:18" s="32" customFormat="1" x14ac:dyDescent="0.25">
      <c r="F1793" s="107"/>
      <c r="R1793" s="37"/>
    </row>
    <row r="1794" spans="6:18" s="32" customFormat="1" x14ac:dyDescent="0.25">
      <c r="F1794" s="107"/>
      <c r="R1794" s="37"/>
    </row>
    <row r="1795" spans="6:18" s="32" customFormat="1" x14ac:dyDescent="0.25">
      <c r="F1795" s="107"/>
      <c r="R1795" s="37"/>
    </row>
    <row r="1796" spans="6:18" s="32" customFormat="1" x14ac:dyDescent="0.25">
      <c r="F1796" s="107"/>
      <c r="R1796" s="37"/>
    </row>
    <row r="1797" spans="6:18" s="32" customFormat="1" x14ac:dyDescent="0.25">
      <c r="F1797" s="107"/>
      <c r="R1797" s="37"/>
    </row>
    <row r="1798" spans="6:18" s="32" customFormat="1" x14ac:dyDescent="0.25">
      <c r="F1798" s="107"/>
      <c r="R1798" s="37"/>
    </row>
    <row r="1799" spans="6:18" s="32" customFormat="1" x14ac:dyDescent="0.25">
      <c r="F1799" s="107"/>
      <c r="R1799" s="37"/>
    </row>
    <row r="1800" spans="6:18" s="32" customFormat="1" x14ac:dyDescent="0.25">
      <c r="F1800" s="107"/>
      <c r="R1800" s="37"/>
    </row>
    <row r="1801" spans="6:18" s="32" customFormat="1" x14ac:dyDescent="0.25">
      <c r="F1801" s="107"/>
      <c r="R1801" s="37"/>
    </row>
    <row r="1802" spans="6:18" s="32" customFormat="1" x14ac:dyDescent="0.25">
      <c r="F1802" s="107"/>
      <c r="R1802" s="37"/>
    </row>
    <row r="1803" spans="6:18" s="32" customFormat="1" x14ac:dyDescent="0.25">
      <c r="F1803" s="107"/>
      <c r="R1803" s="37"/>
    </row>
    <row r="1804" spans="6:18" s="32" customFormat="1" x14ac:dyDescent="0.25">
      <c r="F1804" s="107"/>
      <c r="R1804" s="37"/>
    </row>
    <row r="1805" spans="6:18" s="32" customFormat="1" x14ac:dyDescent="0.25">
      <c r="F1805" s="107"/>
      <c r="R1805" s="37"/>
    </row>
    <row r="1806" spans="6:18" s="32" customFormat="1" x14ac:dyDescent="0.25">
      <c r="F1806" s="107"/>
      <c r="R1806" s="37"/>
    </row>
    <row r="1807" spans="6:18" s="32" customFormat="1" x14ac:dyDescent="0.25">
      <c r="F1807" s="107"/>
      <c r="R1807" s="37"/>
    </row>
    <row r="1808" spans="6:18" s="32" customFormat="1" x14ac:dyDescent="0.25">
      <c r="F1808" s="107"/>
      <c r="R1808" s="37"/>
    </row>
    <row r="1809" spans="6:18" s="32" customFormat="1" x14ac:dyDescent="0.25">
      <c r="F1809" s="107"/>
      <c r="R1809" s="37"/>
    </row>
    <row r="1810" spans="6:18" s="32" customFormat="1" x14ac:dyDescent="0.25">
      <c r="F1810" s="107"/>
      <c r="R1810" s="37"/>
    </row>
    <row r="1811" spans="6:18" s="32" customFormat="1" x14ac:dyDescent="0.25">
      <c r="F1811" s="107"/>
      <c r="R1811" s="37"/>
    </row>
    <row r="1812" spans="6:18" s="32" customFormat="1" x14ac:dyDescent="0.25">
      <c r="F1812" s="107"/>
      <c r="R1812" s="37"/>
    </row>
    <row r="1813" spans="6:18" s="32" customFormat="1" x14ac:dyDescent="0.25">
      <c r="F1813" s="107"/>
      <c r="R1813" s="37"/>
    </row>
    <row r="1814" spans="6:18" s="32" customFormat="1" x14ac:dyDescent="0.25">
      <c r="F1814" s="107"/>
      <c r="R1814" s="37"/>
    </row>
    <row r="1815" spans="6:18" s="32" customFormat="1" x14ac:dyDescent="0.25">
      <c r="F1815" s="107"/>
      <c r="R1815" s="37"/>
    </row>
    <row r="1816" spans="6:18" s="32" customFormat="1" x14ac:dyDescent="0.25">
      <c r="F1816" s="107"/>
      <c r="R1816" s="37"/>
    </row>
    <row r="1817" spans="6:18" s="32" customFormat="1" x14ac:dyDescent="0.25">
      <c r="F1817" s="107"/>
      <c r="R1817" s="37"/>
    </row>
    <row r="1818" spans="6:18" s="32" customFormat="1" x14ac:dyDescent="0.25">
      <c r="F1818" s="107"/>
      <c r="R1818" s="37"/>
    </row>
    <row r="1819" spans="6:18" s="32" customFormat="1" x14ac:dyDescent="0.25">
      <c r="F1819" s="107"/>
      <c r="R1819" s="37"/>
    </row>
    <row r="1820" spans="6:18" s="32" customFormat="1" x14ac:dyDescent="0.25">
      <c r="F1820" s="107"/>
      <c r="R1820" s="37"/>
    </row>
    <row r="1821" spans="6:18" s="32" customFormat="1" x14ac:dyDescent="0.25">
      <c r="F1821" s="107"/>
      <c r="R1821" s="37"/>
    </row>
    <row r="1822" spans="6:18" s="32" customFormat="1" x14ac:dyDescent="0.25">
      <c r="F1822" s="107"/>
      <c r="R1822" s="37"/>
    </row>
    <row r="1823" spans="6:18" s="32" customFormat="1" x14ac:dyDescent="0.25">
      <c r="F1823" s="107"/>
      <c r="R1823" s="37"/>
    </row>
    <row r="1824" spans="6:18" s="32" customFormat="1" x14ac:dyDescent="0.25">
      <c r="F1824" s="107"/>
      <c r="R1824" s="37"/>
    </row>
    <row r="1825" spans="6:18" s="32" customFormat="1" x14ac:dyDescent="0.25">
      <c r="F1825" s="107"/>
      <c r="R1825" s="37"/>
    </row>
    <row r="1826" spans="6:18" s="32" customFormat="1" x14ac:dyDescent="0.25">
      <c r="F1826" s="107"/>
      <c r="R1826" s="37"/>
    </row>
    <row r="1827" spans="6:18" s="32" customFormat="1" x14ac:dyDescent="0.25">
      <c r="F1827" s="107"/>
      <c r="R1827" s="37"/>
    </row>
    <row r="1828" spans="6:18" s="32" customFormat="1" x14ac:dyDescent="0.25">
      <c r="F1828" s="107"/>
      <c r="R1828" s="37"/>
    </row>
    <row r="1829" spans="6:18" s="32" customFormat="1" x14ac:dyDescent="0.25">
      <c r="F1829" s="107"/>
      <c r="R1829" s="37"/>
    </row>
    <row r="1830" spans="6:18" s="32" customFormat="1" x14ac:dyDescent="0.25">
      <c r="F1830" s="107"/>
      <c r="R1830" s="37"/>
    </row>
    <row r="1831" spans="6:18" s="32" customFormat="1" x14ac:dyDescent="0.25">
      <c r="F1831" s="107"/>
      <c r="R1831" s="37"/>
    </row>
    <row r="1832" spans="6:18" s="32" customFormat="1" x14ac:dyDescent="0.25">
      <c r="F1832" s="107"/>
      <c r="R1832" s="37"/>
    </row>
    <row r="1833" spans="6:18" s="32" customFormat="1" x14ac:dyDescent="0.25">
      <c r="F1833" s="107"/>
      <c r="R1833" s="37"/>
    </row>
    <row r="1834" spans="6:18" s="32" customFormat="1" x14ac:dyDescent="0.25">
      <c r="F1834" s="107"/>
      <c r="R1834" s="37"/>
    </row>
    <row r="1835" spans="6:18" s="32" customFormat="1" x14ac:dyDescent="0.25">
      <c r="F1835" s="107"/>
      <c r="R1835" s="37"/>
    </row>
    <row r="1836" spans="6:18" s="32" customFormat="1" x14ac:dyDescent="0.25">
      <c r="F1836" s="107"/>
      <c r="R1836" s="37"/>
    </row>
    <row r="1837" spans="6:18" s="32" customFormat="1" x14ac:dyDescent="0.25">
      <c r="F1837" s="107"/>
      <c r="R1837" s="37"/>
    </row>
    <row r="1838" spans="6:18" s="32" customFormat="1" x14ac:dyDescent="0.25">
      <c r="F1838" s="107"/>
      <c r="R1838" s="37"/>
    </row>
    <row r="1839" spans="6:18" s="32" customFormat="1" x14ac:dyDescent="0.25">
      <c r="F1839" s="107"/>
      <c r="R1839" s="37"/>
    </row>
    <row r="1840" spans="6:18" s="32" customFormat="1" x14ac:dyDescent="0.25">
      <c r="F1840" s="107"/>
      <c r="R1840" s="37"/>
    </row>
    <row r="1841" spans="6:18" s="32" customFormat="1" x14ac:dyDescent="0.25">
      <c r="F1841" s="107"/>
      <c r="R1841" s="37"/>
    </row>
    <row r="1842" spans="6:18" s="32" customFormat="1" x14ac:dyDescent="0.25">
      <c r="F1842" s="107"/>
      <c r="R1842" s="37"/>
    </row>
    <row r="1843" spans="6:18" s="32" customFormat="1" x14ac:dyDescent="0.25">
      <c r="F1843" s="107"/>
      <c r="R1843" s="37"/>
    </row>
    <row r="1844" spans="6:18" s="32" customFormat="1" x14ac:dyDescent="0.25">
      <c r="F1844" s="107"/>
      <c r="R1844" s="37"/>
    </row>
    <row r="1845" spans="6:18" s="32" customFormat="1" x14ac:dyDescent="0.25">
      <c r="F1845" s="107"/>
      <c r="R1845" s="37"/>
    </row>
    <row r="1846" spans="6:18" s="32" customFormat="1" x14ac:dyDescent="0.25">
      <c r="F1846" s="107"/>
      <c r="R1846" s="37"/>
    </row>
    <row r="1847" spans="6:18" s="32" customFormat="1" x14ac:dyDescent="0.25">
      <c r="F1847" s="107"/>
      <c r="R1847" s="37"/>
    </row>
    <row r="1848" spans="6:18" s="32" customFormat="1" x14ac:dyDescent="0.25">
      <c r="F1848" s="107"/>
      <c r="R1848" s="37"/>
    </row>
    <row r="1849" spans="6:18" s="32" customFormat="1" x14ac:dyDescent="0.25">
      <c r="F1849" s="107"/>
      <c r="R1849" s="37"/>
    </row>
    <row r="1850" spans="6:18" s="32" customFormat="1" x14ac:dyDescent="0.25">
      <c r="F1850" s="107"/>
      <c r="R1850" s="37"/>
    </row>
    <row r="1851" spans="6:18" s="32" customFormat="1" x14ac:dyDescent="0.25">
      <c r="F1851" s="107"/>
      <c r="R1851" s="37"/>
    </row>
    <row r="1852" spans="6:18" s="32" customFormat="1" x14ac:dyDescent="0.25">
      <c r="F1852" s="107"/>
      <c r="R1852" s="37"/>
    </row>
    <row r="1853" spans="6:18" s="32" customFormat="1" x14ac:dyDescent="0.25">
      <c r="F1853" s="107"/>
      <c r="R1853" s="37"/>
    </row>
    <row r="1854" spans="6:18" s="32" customFormat="1" x14ac:dyDescent="0.25">
      <c r="F1854" s="107"/>
      <c r="R1854" s="37"/>
    </row>
    <row r="1855" spans="6:18" s="32" customFormat="1" x14ac:dyDescent="0.25">
      <c r="F1855" s="107"/>
      <c r="R1855" s="37"/>
    </row>
    <row r="1856" spans="6:18" s="32" customFormat="1" x14ac:dyDescent="0.25">
      <c r="F1856" s="107"/>
      <c r="R1856" s="37"/>
    </row>
    <row r="1857" spans="6:18" s="32" customFormat="1" x14ac:dyDescent="0.25">
      <c r="F1857" s="107"/>
      <c r="R1857" s="37"/>
    </row>
    <row r="1858" spans="6:18" s="32" customFormat="1" x14ac:dyDescent="0.25">
      <c r="F1858" s="107"/>
      <c r="R1858" s="37"/>
    </row>
    <row r="1859" spans="6:18" s="32" customFormat="1" x14ac:dyDescent="0.25">
      <c r="F1859" s="107"/>
      <c r="R1859" s="37"/>
    </row>
    <row r="1860" spans="6:18" s="32" customFormat="1" x14ac:dyDescent="0.25">
      <c r="F1860" s="107"/>
      <c r="R1860" s="37"/>
    </row>
    <row r="1861" spans="6:18" s="32" customFormat="1" x14ac:dyDescent="0.25">
      <c r="F1861" s="107"/>
      <c r="R1861" s="37"/>
    </row>
    <row r="1862" spans="6:18" s="32" customFormat="1" x14ac:dyDescent="0.25">
      <c r="F1862" s="107"/>
      <c r="R1862" s="37"/>
    </row>
    <row r="1863" spans="6:18" s="32" customFormat="1" x14ac:dyDescent="0.25">
      <c r="F1863" s="107"/>
      <c r="R1863" s="37"/>
    </row>
    <row r="1864" spans="6:18" s="32" customFormat="1" x14ac:dyDescent="0.25">
      <c r="F1864" s="107"/>
      <c r="R1864" s="37"/>
    </row>
    <row r="1865" spans="6:18" s="32" customFormat="1" x14ac:dyDescent="0.25">
      <c r="F1865" s="107"/>
      <c r="R1865" s="37"/>
    </row>
    <row r="1866" spans="6:18" s="32" customFormat="1" x14ac:dyDescent="0.25">
      <c r="F1866" s="107"/>
      <c r="R1866" s="37"/>
    </row>
    <row r="1867" spans="6:18" s="32" customFormat="1" x14ac:dyDescent="0.25">
      <c r="F1867" s="107"/>
      <c r="R1867" s="37"/>
    </row>
    <row r="1868" spans="6:18" s="32" customFormat="1" x14ac:dyDescent="0.25">
      <c r="F1868" s="107"/>
      <c r="R1868" s="37"/>
    </row>
    <row r="1869" spans="6:18" s="32" customFormat="1" x14ac:dyDescent="0.25">
      <c r="F1869" s="107"/>
      <c r="R1869" s="37"/>
    </row>
    <row r="1870" spans="6:18" s="32" customFormat="1" x14ac:dyDescent="0.25">
      <c r="F1870" s="107"/>
      <c r="R1870" s="37"/>
    </row>
    <row r="1871" spans="6:18" s="32" customFormat="1" x14ac:dyDescent="0.25">
      <c r="F1871" s="107"/>
      <c r="R1871" s="37"/>
    </row>
    <row r="1872" spans="6:18" s="32" customFormat="1" x14ac:dyDescent="0.25">
      <c r="F1872" s="107"/>
      <c r="R1872" s="37"/>
    </row>
    <row r="1873" spans="6:18" s="32" customFormat="1" x14ac:dyDescent="0.25">
      <c r="F1873" s="107"/>
      <c r="R1873" s="37"/>
    </row>
    <row r="1874" spans="6:18" s="32" customFormat="1" x14ac:dyDescent="0.25">
      <c r="F1874" s="107"/>
      <c r="R1874" s="37"/>
    </row>
    <row r="1875" spans="6:18" s="32" customFormat="1" x14ac:dyDescent="0.25">
      <c r="F1875" s="107"/>
      <c r="R1875" s="37"/>
    </row>
    <row r="1876" spans="6:18" s="32" customFormat="1" x14ac:dyDescent="0.25">
      <c r="F1876" s="107"/>
      <c r="R1876" s="37"/>
    </row>
    <row r="1877" spans="6:18" s="32" customFormat="1" x14ac:dyDescent="0.25">
      <c r="F1877" s="107"/>
      <c r="R1877" s="37"/>
    </row>
    <row r="1878" spans="6:18" s="32" customFormat="1" x14ac:dyDescent="0.25">
      <c r="F1878" s="107"/>
      <c r="R1878" s="37"/>
    </row>
    <row r="1879" spans="6:18" s="32" customFormat="1" x14ac:dyDescent="0.25">
      <c r="F1879" s="107"/>
      <c r="R1879" s="37"/>
    </row>
    <row r="1880" spans="6:18" s="32" customFormat="1" x14ac:dyDescent="0.25">
      <c r="F1880" s="107"/>
      <c r="R1880" s="37"/>
    </row>
    <row r="1881" spans="6:18" s="32" customFormat="1" x14ac:dyDescent="0.25">
      <c r="F1881" s="107"/>
      <c r="R1881" s="37"/>
    </row>
    <row r="1882" spans="6:18" s="32" customFormat="1" x14ac:dyDescent="0.25">
      <c r="F1882" s="107"/>
      <c r="R1882" s="37"/>
    </row>
    <row r="1883" spans="6:18" s="32" customFormat="1" x14ac:dyDescent="0.25">
      <c r="F1883" s="107"/>
      <c r="R1883" s="37"/>
    </row>
    <row r="1884" spans="6:18" s="32" customFormat="1" x14ac:dyDescent="0.25">
      <c r="F1884" s="107"/>
      <c r="R1884" s="37"/>
    </row>
    <row r="1885" spans="6:18" s="32" customFormat="1" x14ac:dyDescent="0.25">
      <c r="F1885" s="107"/>
      <c r="R1885" s="37"/>
    </row>
    <row r="1886" spans="6:18" s="32" customFormat="1" x14ac:dyDescent="0.25">
      <c r="F1886" s="107"/>
      <c r="R1886" s="37"/>
    </row>
    <row r="1887" spans="6:18" s="32" customFormat="1" x14ac:dyDescent="0.25">
      <c r="F1887" s="107"/>
      <c r="R1887" s="37"/>
    </row>
    <row r="1888" spans="6:18" s="32" customFormat="1" x14ac:dyDescent="0.25">
      <c r="F1888" s="107"/>
      <c r="R1888" s="37"/>
    </row>
    <row r="1889" spans="6:18" s="32" customFormat="1" x14ac:dyDescent="0.25">
      <c r="F1889" s="107"/>
      <c r="R1889" s="37"/>
    </row>
    <row r="1890" spans="6:18" s="32" customFormat="1" x14ac:dyDescent="0.25">
      <c r="F1890" s="107"/>
      <c r="R1890" s="37"/>
    </row>
    <row r="1891" spans="6:18" s="32" customFormat="1" x14ac:dyDescent="0.25">
      <c r="F1891" s="107"/>
      <c r="R1891" s="37"/>
    </row>
    <row r="1892" spans="6:18" s="32" customFormat="1" x14ac:dyDescent="0.25">
      <c r="F1892" s="107"/>
      <c r="R1892" s="37"/>
    </row>
    <row r="1893" spans="6:18" s="32" customFormat="1" x14ac:dyDescent="0.25">
      <c r="F1893" s="107"/>
      <c r="R1893" s="37"/>
    </row>
    <row r="1894" spans="6:18" s="32" customFormat="1" x14ac:dyDescent="0.25">
      <c r="F1894" s="107"/>
      <c r="R1894" s="37"/>
    </row>
    <row r="1895" spans="6:18" s="32" customFormat="1" x14ac:dyDescent="0.25">
      <c r="F1895" s="107"/>
      <c r="R1895" s="37"/>
    </row>
    <row r="1896" spans="6:18" s="32" customFormat="1" x14ac:dyDescent="0.25">
      <c r="F1896" s="107"/>
      <c r="R1896" s="37"/>
    </row>
    <row r="1897" spans="6:18" s="32" customFormat="1" x14ac:dyDescent="0.25">
      <c r="F1897" s="107"/>
      <c r="R1897" s="37"/>
    </row>
    <row r="1898" spans="6:18" s="32" customFormat="1" x14ac:dyDescent="0.25">
      <c r="F1898" s="107"/>
      <c r="R1898" s="37"/>
    </row>
    <row r="1899" spans="6:18" s="32" customFormat="1" x14ac:dyDescent="0.25">
      <c r="F1899" s="107"/>
      <c r="R1899" s="37"/>
    </row>
    <row r="1900" spans="6:18" s="32" customFormat="1" x14ac:dyDescent="0.25">
      <c r="F1900" s="107"/>
      <c r="R1900" s="37"/>
    </row>
    <row r="1901" spans="6:18" s="32" customFormat="1" x14ac:dyDescent="0.25">
      <c r="F1901" s="107"/>
      <c r="R1901" s="37"/>
    </row>
    <row r="1902" spans="6:18" s="32" customFormat="1" x14ac:dyDescent="0.25">
      <c r="F1902" s="107"/>
      <c r="R1902" s="37"/>
    </row>
    <row r="1903" spans="6:18" s="32" customFormat="1" x14ac:dyDescent="0.25">
      <c r="F1903" s="107"/>
      <c r="R1903" s="37"/>
    </row>
    <row r="1904" spans="6:18" s="32" customFormat="1" x14ac:dyDescent="0.25">
      <c r="F1904" s="107"/>
      <c r="R1904" s="37"/>
    </row>
    <row r="1905" spans="6:18" s="32" customFormat="1" x14ac:dyDescent="0.25">
      <c r="F1905" s="107"/>
      <c r="R1905" s="37"/>
    </row>
    <row r="1906" spans="6:18" s="32" customFormat="1" x14ac:dyDescent="0.25">
      <c r="F1906" s="107"/>
      <c r="R1906" s="37"/>
    </row>
    <row r="1907" spans="6:18" s="32" customFormat="1" x14ac:dyDescent="0.25">
      <c r="F1907" s="107"/>
      <c r="R1907" s="37"/>
    </row>
    <row r="1908" spans="6:18" s="32" customFormat="1" x14ac:dyDescent="0.25">
      <c r="F1908" s="107"/>
      <c r="R1908" s="37"/>
    </row>
    <row r="1909" spans="6:18" s="32" customFormat="1" x14ac:dyDescent="0.25">
      <c r="F1909" s="107"/>
      <c r="R1909" s="37"/>
    </row>
    <row r="1910" spans="6:18" s="32" customFormat="1" x14ac:dyDescent="0.25">
      <c r="F1910" s="107"/>
      <c r="R1910" s="37"/>
    </row>
    <row r="1911" spans="6:18" s="32" customFormat="1" x14ac:dyDescent="0.25">
      <c r="F1911" s="107"/>
      <c r="R1911" s="37"/>
    </row>
    <row r="1912" spans="6:18" s="32" customFormat="1" x14ac:dyDescent="0.25">
      <c r="F1912" s="107"/>
      <c r="R1912" s="37"/>
    </row>
    <row r="1913" spans="6:18" s="32" customFormat="1" x14ac:dyDescent="0.25">
      <c r="F1913" s="107"/>
      <c r="R1913" s="37"/>
    </row>
    <row r="1914" spans="6:18" s="32" customFormat="1" x14ac:dyDescent="0.25">
      <c r="F1914" s="107"/>
      <c r="R1914" s="37"/>
    </row>
    <row r="1915" spans="6:18" s="32" customFormat="1" x14ac:dyDescent="0.25">
      <c r="F1915" s="107"/>
      <c r="R1915" s="37"/>
    </row>
    <row r="1916" spans="6:18" s="32" customFormat="1" x14ac:dyDescent="0.25">
      <c r="F1916" s="107"/>
      <c r="R1916" s="37"/>
    </row>
    <row r="1917" spans="6:18" s="32" customFormat="1" x14ac:dyDescent="0.25">
      <c r="F1917" s="107"/>
      <c r="R1917" s="37"/>
    </row>
    <row r="1918" spans="6:18" s="32" customFormat="1" x14ac:dyDescent="0.25">
      <c r="F1918" s="107"/>
      <c r="R1918" s="37"/>
    </row>
    <row r="1919" spans="6:18" s="32" customFormat="1" x14ac:dyDescent="0.25">
      <c r="F1919" s="107"/>
      <c r="R1919" s="37"/>
    </row>
    <row r="1920" spans="6:18" s="32" customFormat="1" x14ac:dyDescent="0.25">
      <c r="F1920" s="107"/>
      <c r="R1920" s="37"/>
    </row>
    <row r="1921" spans="6:18" s="32" customFormat="1" x14ac:dyDescent="0.25">
      <c r="F1921" s="107"/>
      <c r="R1921" s="37"/>
    </row>
    <row r="1922" spans="6:18" s="32" customFormat="1" x14ac:dyDescent="0.25">
      <c r="F1922" s="107"/>
      <c r="R1922" s="37"/>
    </row>
    <row r="1923" spans="6:18" s="32" customFormat="1" x14ac:dyDescent="0.25">
      <c r="F1923" s="107"/>
      <c r="R1923" s="37"/>
    </row>
    <row r="1924" spans="6:18" s="32" customFormat="1" x14ac:dyDescent="0.25">
      <c r="F1924" s="107"/>
      <c r="R1924" s="37"/>
    </row>
    <row r="1925" spans="6:18" s="32" customFormat="1" x14ac:dyDescent="0.25">
      <c r="F1925" s="107"/>
      <c r="R1925" s="37"/>
    </row>
    <row r="1926" spans="6:18" s="32" customFormat="1" x14ac:dyDescent="0.25">
      <c r="F1926" s="107"/>
      <c r="R1926" s="37"/>
    </row>
    <row r="1927" spans="6:18" s="32" customFormat="1" x14ac:dyDescent="0.25">
      <c r="F1927" s="107"/>
      <c r="R1927" s="37"/>
    </row>
    <row r="1928" spans="6:18" s="32" customFormat="1" x14ac:dyDescent="0.25">
      <c r="F1928" s="107"/>
      <c r="R1928" s="37"/>
    </row>
    <row r="1929" spans="6:18" s="32" customFormat="1" x14ac:dyDescent="0.25">
      <c r="F1929" s="107"/>
      <c r="R1929" s="37"/>
    </row>
    <row r="1930" spans="6:18" s="32" customFormat="1" x14ac:dyDescent="0.25">
      <c r="F1930" s="107"/>
      <c r="R1930" s="37"/>
    </row>
    <row r="1931" spans="6:18" s="32" customFormat="1" x14ac:dyDescent="0.25">
      <c r="F1931" s="107"/>
      <c r="R1931" s="37"/>
    </row>
    <row r="1932" spans="6:18" s="32" customFormat="1" x14ac:dyDescent="0.25">
      <c r="F1932" s="107"/>
      <c r="R1932" s="37"/>
    </row>
    <row r="1933" spans="6:18" s="32" customFormat="1" x14ac:dyDescent="0.25">
      <c r="F1933" s="107"/>
      <c r="R1933" s="37"/>
    </row>
    <row r="1934" spans="6:18" s="32" customFormat="1" x14ac:dyDescent="0.25">
      <c r="F1934" s="107"/>
      <c r="R1934" s="37"/>
    </row>
    <row r="1935" spans="6:18" s="32" customFormat="1" x14ac:dyDescent="0.25">
      <c r="F1935" s="107"/>
      <c r="R1935" s="37"/>
    </row>
    <row r="1936" spans="6:18" s="32" customFormat="1" x14ac:dyDescent="0.25">
      <c r="F1936" s="107"/>
      <c r="R1936" s="37"/>
    </row>
    <row r="1937" spans="6:18" s="32" customFormat="1" x14ac:dyDescent="0.25">
      <c r="F1937" s="107"/>
      <c r="R1937" s="37"/>
    </row>
    <row r="1938" spans="6:18" s="32" customFormat="1" x14ac:dyDescent="0.25">
      <c r="F1938" s="107"/>
      <c r="R1938" s="37"/>
    </row>
    <row r="1939" spans="6:18" s="32" customFormat="1" x14ac:dyDescent="0.25">
      <c r="F1939" s="107"/>
      <c r="R1939" s="37"/>
    </row>
    <row r="1940" spans="6:18" s="32" customFormat="1" x14ac:dyDescent="0.25">
      <c r="F1940" s="107"/>
      <c r="R1940" s="37"/>
    </row>
    <row r="1941" spans="6:18" s="32" customFormat="1" x14ac:dyDescent="0.25">
      <c r="F1941" s="107"/>
      <c r="R1941" s="37"/>
    </row>
    <row r="1942" spans="6:18" s="32" customFormat="1" x14ac:dyDescent="0.25">
      <c r="F1942" s="107"/>
      <c r="R1942" s="37"/>
    </row>
    <row r="1943" spans="6:18" s="32" customFormat="1" x14ac:dyDescent="0.25">
      <c r="F1943" s="107"/>
      <c r="R1943" s="37"/>
    </row>
    <row r="1944" spans="6:18" s="32" customFormat="1" x14ac:dyDescent="0.25">
      <c r="F1944" s="107"/>
      <c r="R1944" s="37"/>
    </row>
    <row r="1945" spans="6:18" s="32" customFormat="1" x14ac:dyDescent="0.25">
      <c r="F1945" s="107"/>
      <c r="R1945" s="37"/>
    </row>
    <row r="1946" spans="6:18" s="32" customFormat="1" x14ac:dyDescent="0.25">
      <c r="F1946" s="107"/>
      <c r="R1946" s="37"/>
    </row>
    <row r="1947" spans="6:18" s="32" customFormat="1" x14ac:dyDescent="0.25">
      <c r="F1947" s="107"/>
      <c r="R1947" s="37"/>
    </row>
    <row r="1948" spans="6:18" s="32" customFormat="1" x14ac:dyDescent="0.25">
      <c r="F1948" s="107"/>
      <c r="R1948" s="37"/>
    </row>
    <row r="1949" spans="6:18" s="32" customFormat="1" x14ac:dyDescent="0.25">
      <c r="F1949" s="107"/>
      <c r="R1949" s="37"/>
    </row>
    <row r="1950" spans="6:18" s="32" customFormat="1" x14ac:dyDescent="0.25">
      <c r="F1950" s="107"/>
      <c r="R1950" s="37"/>
    </row>
    <row r="1951" spans="6:18" s="32" customFormat="1" x14ac:dyDescent="0.25">
      <c r="F1951" s="107"/>
      <c r="R1951" s="37"/>
    </row>
    <row r="1952" spans="6:18" s="32" customFormat="1" x14ac:dyDescent="0.25">
      <c r="F1952" s="107"/>
      <c r="R1952" s="37"/>
    </row>
    <row r="1953" spans="6:18" s="32" customFormat="1" x14ac:dyDescent="0.25">
      <c r="F1953" s="107"/>
      <c r="R1953" s="37"/>
    </row>
    <row r="1954" spans="6:18" s="32" customFormat="1" x14ac:dyDescent="0.25">
      <c r="F1954" s="107"/>
      <c r="R1954" s="37"/>
    </row>
    <row r="1955" spans="6:18" s="32" customFormat="1" x14ac:dyDescent="0.25">
      <c r="F1955" s="107"/>
      <c r="R1955" s="37"/>
    </row>
    <row r="1956" spans="6:18" s="32" customFormat="1" x14ac:dyDescent="0.25">
      <c r="F1956" s="107"/>
      <c r="R1956" s="37"/>
    </row>
    <row r="1957" spans="6:18" s="32" customFormat="1" x14ac:dyDescent="0.25">
      <c r="F1957" s="107"/>
      <c r="R1957" s="37"/>
    </row>
    <row r="1958" spans="6:18" s="32" customFormat="1" x14ac:dyDescent="0.25">
      <c r="F1958" s="107"/>
      <c r="R1958" s="37"/>
    </row>
    <row r="1959" spans="6:18" s="32" customFormat="1" x14ac:dyDescent="0.25">
      <c r="F1959" s="107"/>
      <c r="R1959" s="37"/>
    </row>
    <row r="1960" spans="6:18" s="32" customFormat="1" x14ac:dyDescent="0.25">
      <c r="F1960" s="107"/>
      <c r="R1960" s="37"/>
    </row>
    <row r="1961" spans="6:18" s="32" customFormat="1" x14ac:dyDescent="0.25">
      <c r="F1961" s="107"/>
      <c r="R1961" s="37"/>
    </row>
    <row r="1962" spans="6:18" s="32" customFormat="1" x14ac:dyDescent="0.25">
      <c r="F1962" s="107"/>
      <c r="R1962" s="37"/>
    </row>
    <row r="1963" spans="6:18" s="32" customFormat="1" x14ac:dyDescent="0.25">
      <c r="F1963" s="107"/>
      <c r="R1963" s="37"/>
    </row>
    <row r="1964" spans="6:18" s="32" customFormat="1" x14ac:dyDescent="0.25">
      <c r="F1964" s="107"/>
      <c r="R1964" s="37"/>
    </row>
    <row r="1965" spans="6:18" s="32" customFormat="1" x14ac:dyDescent="0.25">
      <c r="F1965" s="107"/>
      <c r="R1965" s="37"/>
    </row>
    <row r="1966" spans="6:18" s="32" customFormat="1" x14ac:dyDescent="0.25">
      <c r="F1966" s="107"/>
      <c r="R1966" s="37"/>
    </row>
    <row r="1967" spans="6:18" s="32" customFormat="1" x14ac:dyDescent="0.25">
      <c r="F1967" s="107"/>
      <c r="R1967" s="37"/>
    </row>
    <row r="1968" spans="6:18" s="32" customFormat="1" x14ac:dyDescent="0.25">
      <c r="F1968" s="107"/>
      <c r="R1968" s="37"/>
    </row>
    <row r="1969" spans="6:18" s="32" customFormat="1" x14ac:dyDescent="0.25">
      <c r="F1969" s="107"/>
      <c r="R1969" s="37"/>
    </row>
    <row r="1970" spans="6:18" s="32" customFormat="1" x14ac:dyDescent="0.25">
      <c r="F1970" s="107"/>
      <c r="R1970" s="37"/>
    </row>
    <row r="1971" spans="6:18" s="32" customFormat="1" x14ac:dyDescent="0.25">
      <c r="F1971" s="107"/>
      <c r="R1971" s="37"/>
    </row>
    <row r="1972" spans="6:18" s="32" customFormat="1" x14ac:dyDescent="0.25">
      <c r="F1972" s="107"/>
      <c r="R1972" s="37"/>
    </row>
    <row r="1973" spans="6:18" s="32" customFormat="1" x14ac:dyDescent="0.25">
      <c r="F1973" s="107"/>
      <c r="R1973" s="37"/>
    </row>
    <row r="1974" spans="6:18" s="32" customFormat="1" x14ac:dyDescent="0.25">
      <c r="F1974" s="107"/>
      <c r="R1974" s="37"/>
    </row>
    <row r="1975" spans="6:18" s="32" customFormat="1" x14ac:dyDescent="0.25">
      <c r="F1975" s="107"/>
      <c r="R1975" s="37"/>
    </row>
    <row r="1976" spans="6:18" s="32" customFormat="1" x14ac:dyDescent="0.25">
      <c r="F1976" s="107"/>
      <c r="R1976" s="37"/>
    </row>
    <row r="1977" spans="6:18" s="32" customFormat="1" x14ac:dyDescent="0.25">
      <c r="F1977" s="107"/>
      <c r="R1977" s="37"/>
    </row>
    <row r="1978" spans="6:18" s="32" customFormat="1" x14ac:dyDescent="0.25">
      <c r="F1978" s="107"/>
      <c r="R1978" s="37"/>
    </row>
    <row r="1979" spans="6:18" s="32" customFormat="1" x14ac:dyDescent="0.25">
      <c r="F1979" s="107"/>
      <c r="R1979" s="37"/>
    </row>
    <row r="1980" spans="6:18" s="32" customFormat="1" x14ac:dyDescent="0.25">
      <c r="F1980" s="107"/>
      <c r="R1980" s="37"/>
    </row>
    <row r="1981" spans="6:18" s="32" customFormat="1" x14ac:dyDescent="0.25">
      <c r="F1981" s="107"/>
      <c r="R1981" s="37"/>
    </row>
    <row r="1982" spans="6:18" s="32" customFormat="1" x14ac:dyDescent="0.25">
      <c r="F1982" s="107"/>
      <c r="R1982" s="37"/>
    </row>
    <row r="1983" spans="6:18" s="32" customFormat="1" x14ac:dyDescent="0.25">
      <c r="F1983" s="107"/>
      <c r="R1983" s="37"/>
    </row>
    <row r="1984" spans="6:18" s="32" customFormat="1" x14ac:dyDescent="0.25">
      <c r="F1984" s="107"/>
      <c r="R1984" s="37"/>
    </row>
    <row r="1985" spans="6:18" s="32" customFormat="1" x14ac:dyDescent="0.25">
      <c r="F1985" s="107"/>
      <c r="R1985" s="37"/>
    </row>
    <row r="1986" spans="6:18" s="32" customFormat="1" x14ac:dyDescent="0.25">
      <c r="F1986" s="107"/>
      <c r="R1986" s="37"/>
    </row>
    <row r="1987" spans="6:18" s="32" customFormat="1" x14ac:dyDescent="0.25">
      <c r="F1987" s="107"/>
      <c r="R1987" s="37"/>
    </row>
    <row r="1988" spans="6:18" s="32" customFormat="1" x14ac:dyDescent="0.25">
      <c r="F1988" s="107"/>
      <c r="R1988" s="37"/>
    </row>
    <row r="1989" spans="6:18" s="32" customFormat="1" x14ac:dyDescent="0.25">
      <c r="F1989" s="107"/>
      <c r="R1989" s="37"/>
    </row>
    <row r="1990" spans="6:18" s="32" customFormat="1" x14ac:dyDescent="0.25">
      <c r="F1990" s="107"/>
      <c r="R1990" s="37"/>
    </row>
    <row r="1991" spans="6:18" s="32" customFormat="1" x14ac:dyDescent="0.25">
      <c r="F1991" s="107"/>
      <c r="R1991" s="37"/>
    </row>
    <row r="1992" spans="6:18" s="32" customFormat="1" x14ac:dyDescent="0.25">
      <c r="F1992" s="107"/>
      <c r="R1992" s="37"/>
    </row>
    <row r="1993" spans="6:18" s="32" customFormat="1" x14ac:dyDescent="0.25">
      <c r="F1993" s="107"/>
      <c r="R1993" s="37"/>
    </row>
    <row r="1994" spans="6:18" s="32" customFormat="1" x14ac:dyDescent="0.25">
      <c r="F1994" s="107"/>
      <c r="R1994" s="37"/>
    </row>
    <row r="1995" spans="6:18" s="32" customFormat="1" x14ac:dyDescent="0.25">
      <c r="F1995" s="107"/>
      <c r="R1995" s="37"/>
    </row>
    <row r="1996" spans="6:18" s="32" customFormat="1" x14ac:dyDescent="0.25">
      <c r="F1996" s="107"/>
      <c r="R1996" s="37"/>
    </row>
    <row r="1997" spans="6:18" s="32" customFormat="1" x14ac:dyDescent="0.25">
      <c r="F1997" s="107"/>
      <c r="R1997" s="37"/>
    </row>
    <row r="1998" spans="6:18" s="32" customFormat="1" x14ac:dyDescent="0.25">
      <c r="F1998" s="107"/>
      <c r="R1998" s="37"/>
    </row>
    <row r="1999" spans="6:18" s="32" customFormat="1" x14ac:dyDescent="0.25">
      <c r="F1999" s="107"/>
      <c r="R1999" s="37"/>
    </row>
    <row r="2000" spans="6:18" s="32" customFormat="1" x14ac:dyDescent="0.25">
      <c r="F2000" s="107"/>
      <c r="R2000" s="37"/>
    </row>
    <row r="2001" spans="6:18" s="32" customFormat="1" x14ac:dyDescent="0.25">
      <c r="F2001" s="107"/>
      <c r="R2001" s="37"/>
    </row>
    <row r="2002" spans="6:18" s="32" customFormat="1" x14ac:dyDescent="0.25">
      <c r="F2002" s="107"/>
      <c r="R2002" s="37"/>
    </row>
    <row r="2003" spans="6:18" s="32" customFormat="1" x14ac:dyDescent="0.25">
      <c r="F2003" s="107"/>
      <c r="R2003" s="37"/>
    </row>
    <row r="2004" spans="6:18" s="32" customFormat="1" x14ac:dyDescent="0.25">
      <c r="F2004" s="107"/>
      <c r="R2004" s="37"/>
    </row>
    <row r="2005" spans="6:18" s="32" customFormat="1" x14ac:dyDescent="0.25">
      <c r="F2005" s="107"/>
      <c r="R2005" s="37"/>
    </row>
    <row r="2006" spans="6:18" s="32" customFormat="1" x14ac:dyDescent="0.25">
      <c r="F2006" s="107"/>
      <c r="R2006" s="37"/>
    </row>
    <row r="2007" spans="6:18" s="32" customFormat="1" x14ac:dyDescent="0.25">
      <c r="F2007" s="107"/>
      <c r="R2007" s="37"/>
    </row>
    <row r="2008" spans="6:18" s="32" customFormat="1" x14ac:dyDescent="0.25">
      <c r="F2008" s="107"/>
      <c r="R2008" s="37"/>
    </row>
    <row r="2009" spans="6:18" s="32" customFormat="1" x14ac:dyDescent="0.25">
      <c r="F2009" s="107"/>
      <c r="R2009" s="37"/>
    </row>
    <row r="2010" spans="6:18" s="32" customFormat="1" x14ac:dyDescent="0.25">
      <c r="F2010" s="107"/>
      <c r="R2010" s="37"/>
    </row>
    <row r="2011" spans="6:18" s="32" customFormat="1" x14ac:dyDescent="0.25">
      <c r="F2011" s="107"/>
      <c r="R2011" s="37"/>
    </row>
    <row r="2012" spans="6:18" s="32" customFormat="1" x14ac:dyDescent="0.25">
      <c r="F2012" s="107"/>
      <c r="R2012" s="37"/>
    </row>
    <row r="2013" spans="6:18" s="32" customFormat="1" x14ac:dyDescent="0.25">
      <c r="F2013" s="107"/>
      <c r="R2013" s="37"/>
    </row>
    <row r="2014" spans="6:18" s="32" customFormat="1" x14ac:dyDescent="0.25">
      <c r="F2014" s="107"/>
      <c r="R2014" s="37"/>
    </row>
    <row r="2015" spans="6:18" s="32" customFormat="1" x14ac:dyDescent="0.25">
      <c r="F2015" s="107"/>
      <c r="R2015" s="37"/>
    </row>
    <row r="2016" spans="6:18" s="32" customFormat="1" x14ac:dyDescent="0.25">
      <c r="F2016" s="107"/>
      <c r="R2016" s="37"/>
    </row>
    <row r="2017" spans="6:18" s="32" customFormat="1" x14ac:dyDescent="0.25">
      <c r="F2017" s="107"/>
      <c r="R2017" s="37"/>
    </row>
    <row r="2018" spans="6:18" s="32" customFormat="1" x14ac:dyDescent="0.25">
      <c r="F2018" s="107"/>
      <c r="R2018" s="37"/>
    </row>
    <row r="2019" spans="6:18" s="32" customFormat="1" x14ac:dyDescent="0.25">
      <c r="F2019" s="107"/>
      <c r="R2019" s="37"/>
    </row>
    <row r="2020" spans="6:18" s="32" customFormat="1" x14ac:dyDescent="0.25">
      <c r="F2020" s="107"/>
      <c r="R2020" s="37"/>
    </row>
    <row r="2021" spans="6:18" s="32" customFormat="1" x14ac:dyDescent="0.25">
      <c r="F2021" s="107"/>
      <c r="R2021" s="37"/>
    </row>
    <row r="2022" spans="6:18" s="32" customFormat="1" x14ac:dyDescent="0.25">
      <c r="F2022" s="107"/>
      <c r="R2022" s="37"/>
    </row>
    <row r="2023" spans="6:18" s="32" customFormat="1" x14ac:dyDescent="0.25">
      <c r="F2023" s="107"/>
      <c r="R2023" s="37"/>
    </row>
    <row r="2024" spans="6:18" s="32" customFormat="1" x14ac:dyDescent="0.25">
      <c r="F2024" s="107"/>
      <c r="R2024" s="37"/>
    </row>
    <row r="2025" spans="6:18" s="32" customFormat="1" x14ac:dyDescent="0.25">
      <c r="F2025" s="107"/>
      <c r="R2025" s="37"/>
    </row>
    <row r="2026" spans="6:18" s="32" customFormat="1" x14ac:dyDescent="0.25">
      <c r="F2026" s="107"/>
      <c r="R2026" s="37"/>
    </row>
    <row r="2027" spans="6:18" s="32" customFormat="1" x14ac:dyDescent="0.25">
      <c r="F2027" s="107"/>
      <c r="R2027" s="37"/>
    </row>
    <row r="2028" spans="6:18" s="32" customFormat="1" x14ac:dyDescent="0.25">
      <c r="F2028" s="107"/>
      <c r="R2028" s="37"/>
    </row>
    <row r="2029" spans="6:18" s="32" customFormat="1" x14ac:dyDescent="0.25">
      <c r="F2029" s="107"/>
      <c r="R2029" s="37"/>
    </row>
    <row r="2030" spans="6:18" s="32" customFormat="1" x14ac:dyDescent="0.25">
      <c r="F2030" s="107"/>
      <c r="R2030" s="37"/>
    </row>
    <row r="2031" spans="6:18" s="32" customFormat="1" x14ac:dyDescent="0.25">
      <c r="F2031" s="107"/>
      <c r="R2031" s="37"/>
    </row>
    <row r="2032" spans="6:18" s="32" customFormat="1" x14ac:dyDescent="0.25">
      <c r="F2032" s="107"/>
      <c r="R2032" s="37"/>
    </row>
    <row r="2033" spans="6:18" s="32" customFormat="1" x14ac:dyDescent="0.25">
      <c r="F2033" s="107"/>
      <c r="R2033" s="37"/>
    </row>
    <row r="2034" spans="6:18" s="32" customFormat="1" x14ac:dyDescent="0.25">
      <c r="F2034" s="107"/>
      <c r="R2034" s="37"/>
    </row>
    <row r="2035" spans="6:18" s="32" customFormat="1" x14ac:dyDescent="0.25">
      <c r="F2035" s="107"/>
      <c r="R2035" s="37"/>
    </row>
    <row r="2036" spans="6:18" s="32" customFormat="1" x14ac:dyDescent="0.25">
      <c r="F2036" s="107"/>
      <c r="R2036" s="37"/>
    </row>
    <row r="2037" spans="6:18" s="32" customFormat="1" x14ac:dyDescent="0.25">
      <c r="F2037" s="107"/>
      <c r="R2037" s="37"/>
    </row>
    <row r="2038" spans="6:18" s="32" customFormat="1" x14ac:dyDescent="0.25">
      <c r="F2038" s="107"/>
      <c r="R2038" s="37"/>
    </row>
    <row r="2039" spans="6:18" s="32" customFormat="1" x14ac:dyDescent="0.25">
      <c r="F2039" s="107"/>
      <c r="R2039" s="37"/>
    </row>
    <row r="2040" spans="6:18" s="32" customFormat="1" x14ac:dyDescent="0.25">
      <c r="F2040" s="107"/>
      <c r="R2040" s="37"/>
    </row>
    <row r="2041" spans="6:18" s="32" customFormat="1" x14ac:dyDescent="0.25">
      <c r="F2041" s="107"/>
      <c r="R2041" s="37"/>
    </row>
    <row r="2042" spans="6:18" s="32" customFormat="1" x14ac:dyDescent="0.25">
      <c r="F2042" s="107"/>
      <c r="R2042" s="37"/>
    </row>
    <row r="2043" spans="6:18" s="32" customFormat="1" x14ac:dyDescent="0.25">
      <c r="F2043" s="107"/>
      <c r="R2043" s="37"/>
    </row>
    <row r="2044" spans="6:18" s="32" customFormat="1" x14ac:dyDescent="0.25">
      <c r="F2044" s="107"/>
      <c r="R2044" s="37"/>
    </row>
    <row r="2045" spans="6:18" s="32" customFormat="1" x14ac:dyDescent="0.25">
      <c r="F2045" s="107"/>
      <c r="R2045" s="37"/>
    </row>
    <row r="2046" spans="6:18" s="32" customFormat="1" x14ac:dyDescent="0.25">
      <c r="F2046" s="107"/>
      <c r="R2046" s="37"/>
    </row>
    <row r="2047" spans="6:18" s="32" customFormat="1" x14ac:dyDescent="0.25">
      <c r="F2047" s="107"/>
      <c r="R2047" s="37"/>
    </row>
    <row r="2048" spans="6:18" s="32" customFormat="1" x14ac:dyDescent="0.25">
      <c r="F2048" s="107"/>
      <c r="R2048" s="37"/>
    </row>
    <row r="2049" spans="6:18" s="32" customFormat="1" x14ac:dyDescent="0.25">
      <c r="F2049" s="107"/>
      <c r="R2049" s="37"/>
    </row>
    <row r="2050" spans="6:18" s="32" customFormat="1" x14ac:dyDescent="0.25">
      <c r="F2050" s="107"/>
      <c r="R2050" s="37"/>
    </row>
    <row r="2051" spans="6:18" s="32" customFormat="1" x14ac:dyDescent="0.25">
      <c r="F2051" s="107"/>
      <c r="R2051" s="37"/>
    </row>
    <row r="2052" spans="6:18" s="32" customFormat="1" x14ac:dyDescent="0.25">
      <c r="F2052" s="107"/>
      <c r="R2052" s="37"/>
    </row>
    <row r="2053" spans="6:18" s="32" customFormat="1" x14ac:dyDescent="0.25">
      <c r="F2053" s="107"/>
      <c r="R2053" s="37"/>
    </row>
    <row r="2054" spans="6:18" s="32" customFormat="1" x14ac:dyDescent="0.25">
      <c r="F2054" s="107"/>
      <c r="R2054" s="37"/>
    </row>
    <row r="2055" spans="6:18" s="32" customFormat="1" x14ac:dyDescent="0.25">
      <c r="F2055" s="107"/>
      <c r="R2055" s="37"/>
    </row>
    <row r="2056" spans="6:18" s="32" customFormat="1" x14ac:dyDescent="0.25">
      <c r="F2056" s="107"/>
      <c r="R2056" s="37"/>
    </row>
    <row r="2057" spans="6:18" s="32" customFormat="1" x14ac:dyDescent="0.25">
      <c r="F2057" s="107"/>
      <c r="R2057" s="37"/>
    </row>
    <row r="2058" spans="6:18" s="32" customFormat="1" x14ac:dyDescent="0.25">
      <c r="F2058" s="107"/>
      <c r="R2058" s="37"/>
    </row>
    <row r="2059" spans="6:18" s="32" customFormat="1" x14ac:dyDescent="0.25">
      <c r="F2059" s="107"/>
      <c r="R2059" s="37"/>
    </row>
    <row r="2060" spans="6:18" s="32" customFormat="1" x14ac:dyDescent="0.25">
      <c r="F2060" s="107"/>
      <c r="R2060" s="37"/>
    </row>
    <row r="2061" spans="6:18" s="32" customFormat="1" x14ac:dyDescent="0.25">
      <c r="F2061" s="107"/>
      <c r="R2061" s="37"/>
    </row>
    <row r="2062" spans="6:18" s="32" customFormat="1" x14ac:dyDescent="0.25">
      <c r="F2062" s="107"/>
      <c r="R2062" s="37"/>
    </row>
    <row r="2063" spans="6:18" s="32" customFormat="1" x14ac:dyDescent="0.25">
      <c r="F2063" s="107"/>
      <c r="R2063" s="37"/>
    </row>
    <row r="2064" spans="6:18" s="32" customFormat="1" x14ac:dyDescent="0.25">
      <c r="F2064" s="107"/>
      <c r="R2064" s="37"/>
    </row>
    <row r="2065" spans="6:18" s="32" customFormat="1" x14ac:dyDescent="0.25">
      <c r="F2065" s="107"/>
      <c r="R2065" s="37"/>
    </row>
    <row r="2066" spans="6:18" s="32" customFormat="1" x14ac:dyDescent="0.25">
      <c r="F2066" s="107"/>
      <c r="R2066" s="37"/>
    </row>
    <row r="2067" spans="6:18" s="32" customFormat="1" x14ac:dyDescent="0.25">
      <c r="F2067" s="107"/>
      <c r="R2067" s="37"/>
    </row>
    <row r="2068" spans="6:18" s="32" customFormat="1" x14ac:dyDescent="0.25">
      <c r="F2068" s="107"/>
      <c r="R2068" s="37"/>
    </row>
    <row r="2069" spans="6:18" s="32" customFormat="1" x14ac:dyDescent="0.25">
      <c r="F2069" s="107"/>
      <c r="R2069" s="37"/>
    </row>
    <row r="2070" spans="6:18" s="32" customFormat="1" x14ac:dyDescent="0.25">
      <c r="F2070" s="107"/>
      <c r="R2070" s="37"/>
    </row>
    <row r="2071" spans="6:18" s="32" customFormat="1" x14ac:dyDescent="0.25">
      <c r="F2071" s="107"/>
      <c r="R2071" s="37"/>
    </row>
    <row r="2072" spans="6:18" s="32" customFormat="1" x14ac:dyDescent="0.25">
      <c r="F2072" s="107"/>
      <c r="R2072" s="37"/>
    </row>
    <row r="2073" spans="6:18" s="32" customFormat="1" x14ac:dyDescent="0.25">
      <c r="F2073" s="107"/>
      <c r="R2073" s="37"/>
    </row>
    <row r="2074" spans="6:18" s="32" customFormat="1" x14ac:dyDescent="0.25">
      <c r="F2074" s="107"/>
      <c r="R2074" s="37"/>
    </row>
    <row r="2075" spans="6:18" s="32" customFormat="1" x14ac:dyDescent="0.25">
      <c r="F2075" s="107"/>
      <c r="R2075" s="37"/>
    </row>
    <row r="2076" spans="6:18" s="32" customFormat="1" x14ac:dyDescent="0.25">
      <c r="F2076" s="107"/>
      <c r="R2076" s="37"/>
    </row>
    <row r="2077" spans="6:18" s="32" customFormat="1" x14ac:dyDescent="0.25">
      <c r="F2077" s="107"/>
      <c r="R2077" s="37"/>
    </row>
    <row r="2078" spans="6:18" s="32" customFormat="1" x14ac:dyDescent="0.25">
      <c r="F2078" s="107"/>
      <c r="R2078" s="37"/>
    </row>
    <row r="2079" spans="6:18" s="32" customFormat="1" x14ac:dyDescent="0.25">
      <c r="F2079" s="107"/>
      <c r="R2079" s="37"/>
    </row>
    <row r="2080" spans="6:18" s="32" customFormat="1" x14ac:dyDescent="0.25">
      <c r="F2080" s="107"/>
      <c r="R2080" s="37"/>
    </row>
    <row r="2081" spans="6:18" s="32" customFormat="1" x14ac:dyDescent="0.25">
      <c r="F2081" s="107"/>
      <c r="R2081" s="37"/>
    </row>
    <row r="2082" spans="6:18" s="32" customFormat="1" x14ac:dyDescent="0.25">
      <c r="F2082" s="107"/>
      <c r="R2082" s="37"/>
    </row>
    <row r="2083" spans="6:18" s="32" customFormat="1" x14ac:dyDescent="0.25">
      <c r="F2083" s="107"/>
      <c r="R2083" s="37"/>
    </row>
    <row r="2084" spans="6:18" s="32" customFormat="1" x14ac:dyDescent="0.25">
      <c r="F2084" s="107"/>
      <c r="R2084" s="37"/>
    </row>
    <row r="2085" spans="6:18" s="32" customFormat="1" x14ac:dyDescent="0.25">
      <c r="F2085" s="107"/>
      <c r="R2085" s="37"/>
    </row>
    <row r="2086" spans="6:18" s="32" customFormat="1" x14ac:dyDescent="0.25">
      <c r="F2086" s="107"/>
      <c r="R2086" s="37"/>
    </row>
    <row r="2087" spans="6:18" s="32" customFormat="1" x14ac:dyDescent="0.25">
      <c r="F2087" s="107"/>
      <c r="R2087" s="37"/>
    </row>
    <row r="2088" spans="6:18" s="32" customFormat="1" x14ac:dyDescent="0.25">
      <c r="F2088" s="107"/>
      <c r="R2088" s="37"/>
    </row>
    <row r="2089" spans="6:18" s="32" customFormat="1" x14ac:dyDescent="0.25">
      <c r="F2089" s="107"/>
      <c r="R2089" s="37"/>
    </row>
    <row r="2090" spans="6:18" s="32" customFormat="1" x14ac:dyDescent="0.25">
      <c r="F2090" s="107"/>
      <c r="R2090" s="37"/>
    </row>
    <row r="2091" spans="6:18" s="32" customFormat="1" x14ac:dyDescent="0.25">
      <c r="F2091" s="107"/>
      <c r="R2091" s="37"/>
    </row>
    <row r="2092" spans="6:18" s="32" customFormat="1" x14ac:dyDescent="0.25">
      <c r="F2092" s="107"/>
      <c r="R2092" s="37"/>
    </row>
    <row r="2093" spans="6:18" s="32" customFormat="1" x14ac:dyDescent="0.25">
      <c r="F2093" s="107"/>
      <c r="R2093" s="37"/>
    </row>
    <row r="2094" spans="6:18" s="32" customFormat="1" x14ac:dyDescent="0.25">
      <c r="F2094" s="107"/>
      <c r="R2094" s="37"/>
    </row>
    <row r="2095" spans="6:18" s="32" customFormat="1" x14ac:dyDescent="0.25">
      <c r="F2095" s="107"/>
      <c r="R2095" s="37"/>
    </row>
    <row r="2096" spans="6:18" s="32" customFormat="1" x14ac:dyDescent="0.25">
      <c r="F2096" s="107"/>
      <c r="R2096" s="37"/>
    </row>
    <row r="2097" spans="6:18" s="32" customFormat="1" x14ac:dyDescent="0.25">
      <c r="F2097" s="107"/>
      <c r="R2097" s="37"/>
    </row>
    <row r="2098" spans="6:18" s="32" customFormat="1" x14ac:dyDescent="0.25">
      <c r="F2098" s="107"/>
      <c r="R2098" s="37"/>
    </row>
    <row r="2099" spans="6:18" s="32" customFormat="1" x14ac:dyDescent="0.25">
      <c r="F2099" s="107"/>
      <c r="R2099" s="37"/>
    </row>
    <row r="2100" spans="6:18" s="32" customFormat="1" x14ac:dyDescent="0.25">
      <c r="F2100" s="107"/>
      <c r="R2100" s="37"/>
    </row>
    <row r="2101" spans="6:18" s="32" customFormat="1" x14ac:dyDescent="0.25">
      <c r="F2101" s="107"/>
      <c r="R2101" s="37"/>
    </row>
    <row r="2102" spans="6:18" s="32" customFormat="1" x14ac:dyDescent="0.25">
      <c r="F2102" s="107"/>
      <c r="R2102" s="37"/>
    </row>
    <row r="2103" spans="6:18" s="32" customFormat="1" x14ac:dyDescent="0.25">
      <c r="F2103" s="107"/>
      <c r="R2103" s="37"/>
    </row>
    <row r="2104" spans="6:18" s="32" customFormat="1" x14ac:dyDescent="0.25">
      <c r="F2104" s="107"/>
      <c r="R2104" s="37"/>
    </row>
    <row r="2105" spans="6:18" s="32" customFormat="1" x14ac:dyDescent="0.25">
      <c r="F2105" s="107"/>
      <c r="R2105" s="37"/>
    </row>
    <row r="2106" spans="6:18" s="32" customFormat="1" x14ac:dyDescent="0.25">
      <c r="F2106" s="107"/>
      <c r="R2106" s="37"/>
    </row>
    <row r="2107" spans="6:18" s="32" customFormat="1" x14ac:dyDescent="0.25">
      <c r="F2107" s="107"/>
      <c r="R2107" s="37"/>
    </row>
    <row r="2108" spans="6:18" s="32" customFormat="1" x14ac:dyDescent="0.25">
      <c r="F2108" s="107"/>
      <c r="R2108" s="37"/>
    </row>
    <row r="2109" spans="6:18" s="32" customFormat="1" x14ac:dyDescent="0.25">
      <c r="F2109" s="107"/>
      <c r="R2109" s="37"/>
    </row>
    <row r="2110" spans="6:18" s="32" customFormat="1" x14ac:dyDescent="0.25">
      <c r="F2110" s="107"/>
      <c r="R2110" s="37"/>
    </row>
    <row r="2111" spans="6:18" s="32" customFormat="1" x14ac:dyDescent="0.25">
      <c r="F2111" s="107"/>
      <c r="R2111" s="37"/>
    </row>
    <row r="2112" spans="6:18" s="32" customFormat="1" x14ac:dyDescent="0.25">
      <c r="F2112" s="107"/>
      <c r="R2112" s="37"/>
    </row>
    <row r="2113" spans="6:18" s="32" customFormat="1" x14ac:dyDescent="0.25">
      <c r="F2113" s="107"/>
      <c r="R2113" s="37"/>
    </row>
    <row r="2114" spans="6:18" s="32" customFormat="1" x14ac:dyDescent="0.25">
      <c r="F2114" s="107"/>
      <c r="R2114" s="37"/>
    </row>
    <row r="2115" spans="6:18" s="32" customFormat="1" x14ac:dyDescent="0.25">
      <c r="F2115" s="107"/>
      <c r="R2115" s="37"/>
    </row>
    <row r="2116" spans="6:18" s="32" customFormat="1" x14ac:dyDescent="0.25">
      <c r="F2116" s="107"/>
      <c r="R2116" s="37"/>
    </row>
    <row r="2117" spans="6:18" s="32" customFormat="1" x14ac:dyDescent="0.25">
      <c r="F2117" s="107"/>
      <c r="R2117" s="37"/>
    </row>
    <row r="2118" spans="6:18" s="32" customFormat="1" x14ac:dyDescent="0.25">
      <c r="F2118" s="107"/>
      <c r="R2118" s="37"/>
    </row>
    <row r="2119" spans="6:18" s="32" customFormat="1" x14ac:dyDescent="0.25">
      <c r="F2119" s="107"/>
      <c r="R2119" s="37"/>
    </row>
    <row r="2120" spans="6:18" s="32" customFormat="1" x14ac:dyDescent="0.25">
      <c r="F2120" s="107"/>
      <c r="R2120" s="37"/>
    </row>
    <row r="2121" spans="6:18" s="32" customFormat="1" x14ac:dyDescent="0.25">
      <c r="F2121" s="107"/>
      <c r="R2121" s="37"/>
    </row>
    <row r="2122" spans="6:18" s="32" customFormat="1" x14ac:dyDescent="0.25">
      <c r="F2122" s="107"/>
      <c r="R2122" s="37"/>
    </row>
    <row r="2123" spans="6:18" s="32" customFormat="1" x14ac:dyDescent="0.25">
      <c r="F2123" s="107"/>
      <c r="R2123" s="37"/>
    </row>
    <row r="2124" spans="6:18" s="32" customFormat="1" x14ac:dyDescent="0.25">
      <c r="F2124" s="107"/>
      <c r="R2124" s="37"/>
    </row>
    <row r="2125" spans="6:18" s="32" customFormat="1" x14ac:dyDescent="0.25">
      <c r="F2125" s="107"/>
      <c r="R2125" s="37"/>
    </row>
    <row r="2126" spans="6:18" s="32" customFormat="1" x14ac:dyDescent="0.25">
      <c r="F2126" s="107"/>
      <c r="R2126" s="37"/>
    </row>
    <row r="2127" spans="6:18" s="32" customFormat="1" x14ac:dyDescent="0.25">
      <c r="F2127" s="107"/>
      <c r="R2127" s="37"/>
    </row>
    <row r="2128" spans="6:18" s="32" customFormat="1" x14ac:dyDescent="0.25">
      <c r="F2128" s="107"/>
      <c r="R2128" s="37"/>
    </row>
    <row r="2129" spans="6:18" s="32" customFormat="1" x14ac:dyDescent="0.25">
      <c r="F2129" s="107"/>
      <c r="R2129" s="37"/>
    </row>
    <row r="2130" spans="6:18" s="32" customFormat="1" x14ac:dyDescent="0.25">
      <c r="F2130" s="107"/>
      <c r="R2130" s="37"/>
    </row>
    <row r="2131" spans="6:18" s="32" customFormat="1" x14ac:dyDescent="0.25">
      <c r="F2131" s="107"/>
      <c r="R2131" s="37"/>
    </row>
    <row r="2132" spans="6:18" s="32" customFormat="1" x14ac:dyDescent="0.25">
      <c r="F2132" s="107"/>
      <c r="R2132" s="37"/>
    </row>
    <row r="2133" spans="6:18" s="32" customFormat="1" x14ac:dyDescent="0.25">
      <c r="F2133" s="107"/>
      <c r="R2133" s="37"/>
    </row>
    <row r="2134" spans="6:18" s="32" customFormat="1" x14ac:dyDescent="0.25">
      <c r="F2134" s="107"/>
      <c r="R2134" s="37"/>
    </row>
    <row r="2135" spans="6:18" s="32" customFormat="1" x14ac:dyDescent="0.25">
      <c r="F2135" s="107"/>
      <c r="R2135" s="37"/>
    </row>
    <row r="2136" spans="6:18" s="32" customFormat="1" x14ac:dyDescent="0.25">
      <c r="F2136" s="107"/>
      <c r="R2136" s="37"/>
    </row>
    <row r="2137" spans="6:18" s="32" customFormat="1" x14ac:dyDescent="0.25">
      <c r="F2137" s="107"/>
      <c r="R2137" s="37"/>
    </row>
    <row r="2138" spans="6:18" s="32" customFormat="1" x14ac:dyDescent="0.25">
      <c r="F2138" s="107"/>
      <c r="R2138" s="37"/>
    </row>
    <row r="2139" spans="6:18" s="32" customFormat="1" x14ac:dyDescent="0.25">
      <c r="F2139" s="107"/>
      <c r="R2139" s="37"/>
    </row>
    <row r="2140" spans="6:18" s="32" customFormat="1" x14ac:dyDescent="0.25">
      <c r="F2140" s="107"/>
      <c r="R2140" s="37"/>
    </row>
    <row r="2141" spans="6:18" s="32" customFormat="1" x14ac:dyDescent="0.25">
      <c r="F2141" s="107"/>
      <c r="R2141" s="37"/>
    </row>
    <row r="2142" spans="6:18" s="32" customFormat="1" x14ac:dyDescent="0.25">
      <c r="F2142" s="107"/>
      <c r="R2142" s="37"/>
    </row>
    <row r="2143" spans="6:18" s="32" customFormat="1" x14ac:dyDescent="0.25">
      <c r="F2143" s="107"/>
      <c r="R2143" s="37"/>
    </row>
    <row r="2144" spans="6:18" s="32" customFormat="1" x14ac:dyDescent="0.25">
      <c r="F2144" s="107"/>
      <c r="R2144" s="37"/>
    </row>
    <row r="2145" spans="6:18" s="32" customFormat="1" x14ac:dyDescent="0.25">
      <c r="F2145" s="107"/>
      <c r="R2145" s="37"/>
    </row>
    <row r="2146" spans="6:18" s="32" customFormat="1" x14ac:dyDescent="0.25">
      <c r="F2146" s="107"/>
      <c r="R2146" s="37"/>
    </row>
    <row r="2147" spans="6:18" s="32" customFormat="1" x14ac:dyDescent="0.25">
      <c r="F2147" s="107"/>
      <c r="R2147" s="37"/>
    </row>
    <row r="2148" spans="6:18" s="32" customFormat="1" x14ac:dyDescent="0.25">
      <c r="F2148" s="107"/>
      <c r="R2148" s="37"/>
    </row>
    <row r="2149" spans="6:18" s="32" customFormat="1" x14ac:dyDescent="0.25">
      <c r="F2149" s="107"/>
      <c r="R2149" s="37"/>
    </row>
    <row r="2150" spans="6:18" s="32" customFormat="1" x14ac:dyDescent="0.25">
      <c r="F2150" s="107"/>
      <c r="R2150" s="37"/>
    </row>
    <row r="2151" spans="6:18" s="32" customFormat="1" x14ac:dyDescent="0.25">
      <c r="F2151" s="107"/>
      <c r="R2151" s="37"/>
    </row>
    <row r="2152" spans="6:18" s="32" customFormat="1" x14ac:dyDescent="0.25">
      <c r="F2152" s="107"/>
      <c r="R2152" s="37"/>
    </row>
    <row r="2153" spans="6:18" s="32" customFormat="1" x14ac:dyDescent="0.25">
      <c r="F2153" s="107"/>
      <c r="R2153" s="37"/>
    </row>
    <row r="2154" spans="6:18" s="32" customFormat="1" x14ac:dyDescent="0.25">
      <c r="F2154" s="107"/>
      <c r="R2154" s="37"/>
    </row>
    <row r="2155" spans="6:18" s="32" customFormat="1" x14ac:dyDescent="0.25">
      <c r="F2155" s="107"/>
      <c r="R2155" s="37"/>
    </row>
    <row r="2156" spans="6:18" s="32" customFormat="1" x14ac:dyDescent="0.25">
      <c r="F2156" s="107"/>
      <c r="R2156" s="37"/>
    </row>
    <row r="2157" spans="6:18" s="32" customFormat="1" x14ac:dyDescent="0.25">
      <c r="F2157" s="107"/>
      <c r="R2157" s="37"/>
    </row>
    <row r="2158" spans="6:18" s="32" customFormat="1" x14ac:dyDescent="0.25">
      <c r="F2158" s="107"/>
      <c r="R2158" s="37"/>
    </row>
    <row r="2159" spans="6:18" s="32" customFormat="1" x14ac:dyDescent="0.25">
      <c r="F2159" s="107"/>
      <c r="R2159" s="37"/>
    </row>
    <row r="2160" spans="6:18" s="32" customFormat="1" x14ac:dyDescent="0.25">
      <c r="F2160" s="107"/>
      <c r="R2160" s="37"/>
    </row>
    <row r="2161" spans="6:18" s="32" customFormat="1" x14ac:dyDescent="0.25">
      <c r="F2161" s="107"/>
      <c r="R2161" s="37"/>
    </row>
    <row r="2162" spans="6:18" s="32" customFormat="1" x14ac:dyDescent="0.25">
      <c r="F2162" s="107"/>
      <c r="R2162" s="37"/>
    </row>
    <row r="2163" spans="6:18" s="32" customFormat="1" x14ac:dyDescent="0.25">
      <c r="F2163" s="107"/>
      <c r="R2163" s="37"/>
    </row>
    <row r="2164" spans="6:18" s="32" customFormat="1" x14ac:dyDescent="0.25">
      <c r="F2164" s="107"/>
      <c r="R2164" s="37"/>
    </row>
    <row r="2165" spans="6:18" s="32" customFormat="1" x14ac:dyDescent="0.25">
      <c r="F2165" s="107"/>
      <c r="R2165" s="37"/>
    </row>
    <row r="2166" spans="6:18" s="32" customFormat="1" x14ac:dyDescent="0.25">
      <c r="F2166" s="107"/>
      <c r="R2166" s="37"/>
    </row>
    <row r="2167" spans="6:18" s="32" customFormat="1" x14ac:dyDescent="0.25">
      <c r="F2167" s="107"/>
      <c r="R2167" s="37"/>
    </row>
    <row r="2168" spans="6:18" s="32" customFormat="1" x14ac:dyDescent="0.25">
      <c r="F2168" s="107"/>
      <c r="R2168" s="37"/>
    </row>
    <row r="2169" spans="6:18" s="32" customFormat="1" x14ac:dyDescent="0.25">
      <c r="F2169" s="107"/>
      <c r="R2169" s="37"/>
    </row>
    <row r="2170" spans="6:18" s="32" customFormat="1" x14ac:dyDescent="0.25">
      <c r="F2170" s="107"/>
      <c r="R2170" s="37"/>
    </row>
    <row r="2171" spans="6:18" s="32" customFormat="1" x14ac:dyDescent="0.25">
      <c r="F2171" s="107"/>
      <c r="R2171" s="37"/>
    </row>
    <row r="2172" spans="6:18" s="32" customFormat="1" x14ac:dyDescent="0.25">
      <c r="F2172" s="107"/>
      <c r="R2172" s="37"/>
    </row>
    <row r="2173" spans="6:18" s="32" customFormat="1" x14ac:dyDescent="0.25">
      <c r="F2173" s="107"/>
      <c r="R2173" s="37"/>
    </row>
    <row r="2174" spans="6:18" s="32" customFormat="1" x14ac:dyDescent="0.25">
      <c r="F2174" s="107"/>
      <c r="R2174" s="37"/>
    </row>
    <row r="2175" spans="6:18" s="32" customFormat="1" x14ac:dyDescent="0.25">
      <c r="F2175" s="107"/>
      <c r="R2175" s="37"/>
    </row>
    <row r="2176" spans="6:18" s="32" customFormat="1" x14ac:dyDescent="0.25">
      <c r="F2176" s="107"/>
      <c r="R2176" s="37"/>
    </row>
    <row r="2177" spans="6:18" s="32" customFormat="1" x14ac:dyDescent="0.25">
      <c r="F2177" s="107"/>
      <c r="R2177" s="37"/>
    </row>
    <row r="2178" spans="6:18" s="32" customFormat="1" x14ac:dyDescent="0.25">
      <c r="F2178" s="107"/>
      <c r="R2178" s="37"/>
    </row>
    <row r="2179" spans="6:18" s="32" customFormat="1" x14ac:dyDescent="0.25">
      <c r="F2179" s="107"/>
      <c r="R2179" s="37"/>
    </row>
    <row r="2180" spans="6:18" s="32" customFormat="1" x14ac:dyDescent="0.25">
      <c r="F2180" s="107"/>
      <c r="R2180" s="37"/>
    </row>
    <row r="2181" spans="6:18" s="32" customFormat="1" x14ac:dyDescent="0.25">
      <c r="F2181" s="107"/>
      <c r="R2181" s="37"/>
    </row>
    <row r="2182" spans="6:18" s="32" customFormat="1" x14ac:dyDescent="0.25">
      <c r="F2182" s="107"/>
      <c r="R2182" s="37"/>
    </row>
    <row r="2183" spans="6:18" s="32" customFormat="1" x14ac:dyDescent="0.25">
      <c r="F2183" s="107"/>
      <c r="R2183" s="37"/>
    </row>
    <row r="2184" spans="6:18" s="32" customFormat="1" x14ac:dyDescent="0.25">
      <c r="F2184" s="107"/>
      <c r="R2184" s="37"/>
    </row>
    <row r="2185" spans="6:18" s="32" customFormat="1" x14ac:dyDescent="0.25">
      <c r="F2185" s="107"/>
      <c r="R2185" s="37"/>
    </row>
    <row r="2186" spans="6:18" s="32" customFormat="1" x14ac:dyDescent="0.25">
      <c r="F2186" s="107"/>
      <c r="R2186" s="37"/>
    </row>
    <row r="2187" spans="6:18" s="32" customFormat="1" x14ac:dyDescent="0.25">
      <c r="F2187" s="107"/>
      <c r="R2187" s="37"/>
    </row>
    <row r="2188" spans="6:18" s="32" customFormat="1" x14ac:dyDescent="0.25">
      <c r="F2188" s="107"/>
      <c r="R2188" s="37"/>
    </row>
    <row r="2189" spans="6:18" s="32" customFormat="1" x14ac:dyDescent="0.25">
      <c r="F2189" s="107"/>
      <c r="R2189" s="37"/>
    </row>
    <row r="2190" spans="6:18" s="32" customFormat="1" x14ac:dyDescent="0.25">
      <c r="F2190" s="107"/>
      <c r="R2190" s="37"/>
    </row>
    <row r="2191" spans="6:18" s="32" customFormat="1" x14ac:dyDescent="0.25">
      <c r="F2191" s="107"/>
      <c r="R2191" s="37"/>
    </row>
    <row r="2192" spans="6:18" s="32" customFormat="1" x14ac:dyDescent="0.25">
      <c r="F2192" s="107"/>
      <c r="R2192" s="37"/>
    </row>
    <row r="2193" spans="6:18" s="32" customFormat="1" x14ac:dyDescent="0.25">
      <c r="F2193" s="107"/>
      <c r="R2193" s="37"/>
    </row>
    <row r="2194" spans="6:18" s="32" customFormat="1" x14ac:dyDescent="0.25">
      <c r="F2194" s="107"/>
      <c r="R2194" s="37"/>
    </row>
    <row r="2195" spans="6:18" s="32" customFormat="1" x14ac:dyDescent="0.25">
      <c r="F2195" s="107"/>
      <c r="R2195" s="37"/>
    </row>
    <row r="2196" spans="6:18" s="32" customFormat="1" x14ac:dyDescent="0.25">
      <c r="F2196" s="107"/>
      <c r="R2196" s="37"/>
    </row>
    <row r="2197" spans="6:18" s="32" customFormat="1" x14ac:dyDescent="0.25">
      <c r="F2197" s="107"/>
      <c r="R2197" s="37"/>
    </row>
    <row r="2198" spans="6:18" s="32" customFormat="1" x14ac:dyDescent="0.25">
      <c r="F2198" s="107"/>
      <c r="R2198" s="37"/>
    </row>
    <row r="2199" spans="6:18" s="32" customFormat="1" x14ac:dyDescent="0.25">
      <c r="F2199" s="107"/>
      <c r="R2199" s="37"/>
    </row>
    <row r="2200" spans="6:18" s="32" customFormat="1" x14ac:dyDescent="0.25">
      <c r="F2200" s="107"/>
      <c r="R2200" s="37"/>
    </row>
    <row r="2201" spans="6:18" s="32" customFormat="1" x14ac:dyDescent="0.25">
      <c r="F2201" s="107"/>
      <c r="R2201" s="37"/>
    </row>
    <row r="2202" spans="6:18" s="32" customFormat="1" x14ac:dyDescent="0.25">
      <c r="F2202" s="107"/>
      <c r="R2202" s="37"/>
    </row>
    <row r="2203" spans="6:18" s="32" customFormat="1" x14ac:dyDescent="0.25">
      <c r="F2203" s="107"/>
      <c r="R2203" s="37"/>
    </row>
    <row r="2204" spans="6:18" s="32" customFormat="1" x14ac:dyDescent="0.25">
      <c r="F2204" s="107"/>
      <c r="R2204" s="37"/>
    </row>
    <row r="2205" spans="6:18" s="32" customFormat="1" x14ac:dyDescent="0.25">
      <c r="F2205" s="107"/>
      <c r="R2205" s="37"/>
    </row>
    <row r="2206" spans="6:18" s="32" customFormat="1" x14ac:dyDescent="0.25">
      <c r="F2206" s="107"/>
      <c r="R2206" s="37"/>
    </row>
    <row r="2207" spans="6:18" s="32" customFormat="1" x14ac:dyDescent="0.25">
      <c r="F2207" s="107"/>
      <c r="R2207" s="37"/>
    </row>
    <row r="2208" spans="6:18" s="32" customFormat="1" x14ac:dyDescent="0.25">
      <c r="F2208" s="107"/>
      <c r="R2208" s="37"/>
    </row>
    <row r="2209" spans="6:18" s="32" customFormat="1" x14ac:dyDescent="0.25">
      <c r="F2209" s="107"/>
      <c r="R2209" s="37"/>
    </row>
    <row r="2210" spans="6:18" s="32" customFormat="1" x14ac:dyDescent="0.25">
      <c r="F2210" s="107"/>
      <c r="R2210" s="37"/>
    </row>
    <row r="2211" spans="6:18" s="32" customFormat="1" x14ac:dyDescent="0.25">
      <c r="F2211" s="107"/>
      <c r="R2211" s="37"/>
    </row>
    <row r="2212" spans="6:18" s="32" customFormat="1" x14ac:dyDescent="0.25">
      <c r="F2212" s="107"/>
      <c r="R2212" s="37"/>
    </row>
    <row r="2213" spans="6:18" s="32" customFormat="1" x14ac:dyDescent="0.25">
      <c r="F2213" s="107"/>
      <c r="R2213" s="37"/>
    </row>
    <row r="2214" spans="6:18" s="32" customFormat="1" x14ac:dyDescent="0.25">
      <c r="F2214" s="107"/>
      <c r="R2214" s="37"/>
    </row>
    <row r="2215" spans="6:18" s="32" customFormat="1" x14ac:dyDescent="0.25">
      <c r="F2215" s="107"/>
      <c r="R2215" s="37"/>
    </row>
    <row r="2216" spans="6:18" s="32" customFormat="1" x14ac:dyDescent="0.25">
      <c r="F2216" s="107"/>
      <c r="R2216" s="37"/>
    </row>
    <row r="2217" spans="6:18" s="32" customFormat="1" x14ac:dyDescent="0.25">
      <c r="F2217" s="107"/>
      <c r="R2217" s="37"/>
    </row>
    <row r="2218" spans="6:18" s="32" customFormat="1" x14ac:dyDescent="0.25">
      <c r="F2218" s="107"/>
      <c r="R2218" s="37"/>
    </row>
    <row r="2219" spans="6:18" s="32" customFormat="1" x14ac:dyDescent="0.25">
      <c r="F2219" s="107"/>
      <c r="R2219" s="37"/>
    </row>
    <row r="2220" spans="6:18" s="32" customFormat="1" x14ac:dyDescent="0.25">
      <c r="F2220" s="107"/>
      <c r="R2220" s="37"/>
    </row>
    <row r="2221" spans="6:18" s="32" customFormat="1" x14ac:dyDescent="0.25">
      <c r="F2221" s="107"/>
      <c r="R2221" s="37"/>
    </row>
    <row r="2222" spans="6:18" s="32" customFormat="1" x14ac:dyDescent="0.25">
      <c r="F2222" s="107"/>
      <c r="R2222" s="37"/>
    </row>
    <row r="2223" spans="6:18" s="32" customFormat="1" x14ac:dyDescent="0.25">
      <c r="F2223" s="107"/>
      <c r="R2223" s="37"/>
    </row>
    <row r="2224" spans="6:18" s="32" customFormat="1" x14ac:dyDescent="0.25">
      <c r="F2224" s="107"/>
      <c r="R2224" s="37"/>
    </row>
    <row r="2225" spans="6:18" s="32" customFormat="1" x14ac:dyDescent="0.25">
      <c r="F2225" s="107"/>
      <c r="R2225" s="37"/>
    </row>
    <row r="2226" spans="6:18" s="32" customFormat="1" x14ac:dyDescent="0.25">
      <c r="F2226" s="107"/>
      <c r="R2226" s="37"/>
    </row>
    <row r="2227" spans="6:18" s="32" customFormat="1" x14ac:dyDescent="0.25">
      <c r="F2227" s="107"/>
      <c r="R2227" s="37"/>
    </row>
    <row r="2228" spans="6:18" s="32" customFormat="1" x14ac:dyDescent="0.25">
      <c r="F2228" s="107"/>
      <c r="R2228" s="37"/>
    </row>
    <row r="2229" spans="6:18" s="32" customFormat="1" x14ac:dyDescent="0.25">
      <c r="F2229" s="107"/>
      <c r="R2229" s="37"/>
    </row>
    <row r="2230" spans="6:18" s="32" customFormat="1" x14ac:dyDescent="0.25">
      <c r="F2230" s="107"/>
      <c r="R2230" s="37"/>
    </row>
    <row r="2231" spans="6:18" s="32" customFormat="1" x14ac:dyDescent="0.25">
      <c r="F2231" s="107"/>
      <c r="R2231" s="37"/>
    </row>
    <row r="2232" spans="6:18" s="32" customFormat="1" x14ac:dyDescent="0.25">
      <c r="F2232" s="107"/>
      <c r="R2232" s="37"/>
    </row>
    <row r="2233" spans="6:18" s="32" customFormat="1" x14ac:dyDescent="0.25">
      <c r="F2233" s="107"/>
      <c r="R2233" s="37"/>
    </row>
    <row r="2234" spans="6:18" s="32" customFormat="1" x14ac:dyDescent="0.25">
      <c r="F2234" s="107"/>
      <c r="R2234" s="37"/>
    </row>
    <row r="2235" spans="6:18" s="32" customFormat="1" x14ac:dyDescent="0.25">
      <c r="F2235" s="107"/>
      <c r="R2235" s="37"/>
    </row>
    <row r="2236" spans="6:18" s="32" customFormat="1" x14ac:dyDescent="0.25">
      <c r="F2236" s="107"/>
      <c r="R2236" s="37"/>
    </row>
    <row r="2237" spans="6:18" s="32" customFormat="1" x14ac:dyDescent="0.25">
      <c r="F2237" s="107"/>
      <c r="R2237" s="37"/>
    </row>
    <row r="2238" spans="6:18" s="32" customFormat="1" x14ac:dyDescent="0.25">
      <c r="F2238" s="107"/>
      <c r="R2238" s="37"/>
    </row>
    <row r="2239" spans="6:18" s="32" customFormat="1" x14ac:dyDescent="0.25">
      <c r="F2239" s="107"/>
      <c r="R2239" s="37"/>
    </row>
    <row r="2240" spans="6:18" s="32" customFormat="1" x14ac:dyDescent="0.25">
      <c r="F2240" s="107"/>
      <c r="R2240" s="37"/>
    </row>
    <row r="2241" spans="6:18" s="32" customFormat="1" x14ac:dyDescent="0.25">
      <c r="F2241" s="107"/>
      <c r="R2241" s="37"/>
    </row>
    <row r="2242" spans="6:18" s="32" customFormat="1" x14ac:dyDescent="0.25">
      <c r="F2242" s="107"/>
      <c r="R2242" s="37"/>
    </row>
    <row r="2243" spans="6:18" s="32" customFormat="1" x14ac:dyDescent="0.25">
      <c r="F2243" s="107"/>
      <c r="R2243" s="37"/>
    </row>
    <row r="2244" spans="6:18" s="32" customFormat="1" x14ac:dyDescent="0.25">
      <c r="F2244" s="107"/>
      <c r="R2244" s="37"/>
    </row>
    <row r="2245" spans="6:18" s="32" customFormat="1" x14ac:dyDescent="0.25">
      <c r="F2245" s="107"/>
      <c r="R2245" s="37"/>
    </row>
    <row r="2246" spans="6:18" s="32" customFormat="1" x14ac:dyDescent="0.25">
      <c r="F2246" s="107"/>
      <c r="R2246" s="37"/>
    </row>
    <row r="2247" spans="6:18" s="32" customFormat="1" x14ac:dyDescent="0.25">
      <c r="F2247" s="107"/>
      <c r="R2247" s="37"/>
    </row>
    <row r="2248" spans="6:18" s="32" customFormat="1" x14ac:dyDescent="0.25">
      <c r="F2248" s="107"/>
      <c r="R2248" s="37"/>
    </row>
    <row r="2249" spans="6:18" s="32" customFormat="1" x14ac:dyDescent="0.25">
      <c r="F2249" s="107"/>
      <c r="R2249" s="37"/>
    </row>
    <row r="2250" spans="6:18" s="32" customFormat="1" x14ac:dyDescent="0.25">
      <c r="F2250" s="107"/>
      <c r="R2250" s="37"/>
    </row>
    <row r="2251" spans="6:18" s="32" customFormat="1" x14ac:dyDescent="0.25">
      <c r="F2251" s="107"/>
      <c r="R2251" s="37"/>
    </row>
    <row r="2252" spans="6:18" s="32" customFormat="1" x14ac:dyDescent="0.25">
      <c r="F2252" s="107"/>
      <c r="R2252" s="37"/>
    </row>
    <row r="2253" spans="6:18" s="32" customFormat="1" x14ac:dyDescent="0.25">
      <c r="F2253" s="107"/>
      <c r="R2253" s="37"/>
    </row>
    <row r="2254" spans="6:18" s="32" customFormat="1" x14ac:dyDescent="0.25">
      <c r="F2254" s="107"/>
      <c r="R2254" s="37"/>
    </row>
    <row r="2255" spans="6:18" s="32" customFormat="1" x14ac:dyDescent="0.25">
      <c r="F2255" s="107"/>
      <c r="R2255" s="37"/>
    </row>
    <row r="2256" spans="6:18" s="32" customFormat="1" x14ac:dyDescent="0.25">
      <c r="F2256" s="107"/>
      <c r="R2256" s="37"/>
    </row>
    <row r="2257" spans="6:18" s="32" customFormat="1" x14ac:dyDescent="0.25">
      <c r="F2257" s="107"/>
      <c r="R2257" s="37"/>
    </row>
    <row r="2258" spans="6:18" s="32" customFormat="1" x14ac:dyDescent="0.25">
      <c r="F2258" s="107"/>
      <c r="R2258" s="37"/>
    </row>
    <row r="2259" spans="6:18" s="32" customFormat="1" x14ac:dyDescent="0.25">
      <c r="F2259" s="107"/>
      <c r="R2259" s="37"/>
    </row>
    <row r="2260" spans="6:18" s="32" customFormat="1" x14ac:dyDescent="0.25">
      <c r="F2260" s="107"/>
      <c r="R2260" s="37"/>
    </row>
    <row r="2261" spans="6:18" s="32" customFormat="1" x14ac:dyDescent="0.25">
      <c r="F2261" s="107"/>
      <c r="R2261" s="37"/>
    </row>
    <row r="2262" spans="6:18" s="32" customFormat="1" x14ac:dyDescent="0.25">
      <c r="F2262" s="107"/>
      <c r="R2262" s="37"/>
    </row>
    <row r="2263" spans="6:18" s="32" customFormat="1" x14ac:dyDescent="0.25">
      <c r="F2263" s="107"/>
      <c r="R2263" s="37"/>
    </row>
    <row r="2264" spans="6:18" s="32" customFormat="1" x14ac:dyDescent="0.25">
      <c r="F2264" s="107"/>
      <c r="R2264" s="37"/>
    </row>
    <row r="2265" spans="6:18" s="32" customFormat="1" x14ac:dyDescent="0.25">
      <c r="F2265" s="107"/>
      <c r="R2265" s="37"/>
    </row>
    <row r="2266" spans="6:18" s="32" customFormat="1" x14ac:dyDescent="0.25">
      <c r="F2266" s="107"/>
      <c r="R2266" s="37"/>
    </row>
    <row r="2267" spans="6:18" s="32" customFormat="1" x14ac:dyDescent="0.25">
      <c r="F2267" s="107"/>
      <c r="R2267" s="37"/>
    </row>
    <row r="2268" spans="6:18" s="32" customFormat="1" x14ac:dyDescent="0.25">
      <c r="F2268" s="107"/>
      <c r="R2268" s="37"/>
    </row>
    <row r="2269" spans="6:18" s="32" customFormat="1" x14ac:dyDescent="0.25">
      <c r="F2269" s="107"/>
      <c r="R2269" s="37"/>
    </row>
    <row r="2270" spans="6:18" s="32" customFormat="1" x14ac:dyDescent="0.25">
      <c r="F2270" s="107"/>
      <c r="R2270" s="37"/>
    </row>
    <row r="2271" spans="6:18" s="32" customFormat="1" x14ac:dyDescent="0.25">
      <c r="F2271" s="107"/>
      <c r="R2271" s="37"/>
    </row>
    <row r="2272" spans="6:18" s="32" customFormat="1" x14ac:dyDescent="0.25">
      <c r="F2272" s="107"/>
      <c r="R2272" s="37"/>
    </row>
    <row r="2273" spans="6:18" s="32" customFormat="1" x14ac:dyDescent="0.25">
      <c r="F2273" s="107"/>
      <c r="R2273" s="37"/>
    </row>
    <row r="2274" spans="6:18" s="32" customFormat="1" x14ac:dyDescent="0.25">
      <c r="F2274" s="107"/>
      <c r="R2274" s="37"/>
    </row>
    <row r="2275" spans="6:18" s="32" customFormat="1" x14ac:dyDescent="0.25">
      <c r="F2275" s="107"/>
      <c r="R2275" s="37"/>
    </row>
    <row r="2276" spans="6:18" s="32" customFormat="1" x14ac:dyDescent="0.25">
      <c r="F2276" s="107"/>
      <c r="R2276" s="37"/>
    </row>
    <row r="2277" spans="6:18" s="32" customFormat="1" x14ac:dyDescent="0.25">
      <c r="F2277" s="107"/>
      <c r="R2277" s="37"/>
    </row>
    <row r="2278" spans="6:18" s="32" customFormat="1" x14ac:dyDescent="0.25">
      <c r="F2278" s="107"/>
      <c r="R2278" s="37"/>
    </row>
    <row r="2279" spans="6:18" s="32" customFormat="1" x14ac:dyDescent="0.25">
      <c r="F2279" s="107"/>
      <c r="R2279" s="37"/>
    </row>
    <row r="2280" spans="6:18" s="32" customFormat="1" x14ac:dyDescent="0.25">
      <c r="F2280" s="107"/>
      <c r="R2280" s="37"/>
    </row>
    <row r="2281" spans="6:18" s="32" customFormat="1" x14ac:dyDescent="0.25">
      <c r="F2281" s="107"/>
      <c r="R2281" s="37"/>
    </row>
    <row r="2282" spans="6:18" s="32" customFormat="1" x14ac:dyDescent="0.25">
      <c r="F2282" s="107"/>
      <c r="R2282" s="37"/>
    </row>
    <row r="2283" spans="6:18" s="32" customFormat="1" x14ac:dyDescent="0.25">
      <c r="F2283" s="107"/>
      <c r="R2283" s="37"/>
    </row>
    <row r="2284" spans="6:18" s="32" customFormat="1" x14ac:dyDescent="0.25">
      <c r="F2284" s="107"/>
      <c r="R2284" s="37"/>
    </row>
    <row r="2285" spans="6:18" s="32" customFormat="1" x14ac:dyDescent="0.25">
      <c r="F2285" s="107"/>
      <c r="R2285" s="37"/>
    </row>
    <row r="2286" spans="6:18" s="32" customFormat="1" x14ac:dyDescent="0.25">
      <c r="F2286" s="107"/>
      <c r="R2286" s="37"/>
    </row>
    <row r="2287" spans="6:18" s="32" customFormat="1" x14ac:dyDescent="0.25">
      <c r="F2287" s="107"/>
      <c r="R2287" s="37"/>
    </row>
    <row r="2288" spans="6:18" s="32" customFormat="1" x14ac:dyDescent="0.25">
      <c r="F2288" s="107"/>
      <c r="R2288" s="37"/>
    </row>
    <row r="2289" spans="6:18" s="32" customFormat="1" x14ac:dyDescent="0.25">
      <c r="F2289" s="107"/>
      <c r="R2289" s="37"/>
    </row>
    <row r="2290" spans="6:18" s="32" customFormat="1" x14ac:dyDescent="0.25">
      <c r="F2290" s="107"/>
      <c r="R2290" s="37"/>
    </row>
    <row r="2291" spans="6:18" s="32" customFormat="1" x14ac:dyDescent="0.25">
      <c r="F2291" s="107"/>
      <c r="R2291" s="37"/>
    </row>
    <row r="2292" spans="6:18" s="32" customFormat="1" x14ac:dyDescent="0.25">
      <c r="F2292" s="107"/>
      <c r="R2292" s="37"/>
    </row>
    <row r="2293" spans="6:18" s="32" customFormat="1" x14ac:dyDescent="0.25">
      <c r="F2293" s="107"/>
      <c r="R2293" s="37"/>
    </row>
    <row r="2294" spans="6:18" s="32" customFormat="1" x14ac:dyDescent="0.25">
      <c r="F2294" s="107"/>
      <c r="R2294" s="37"/>
    </row>
    <row r="2295" spans="6:18" s="32" customFormat="1" x14ac:dyDescent="0.25">
      <c r="F2295" s="107"/>
      <c r="R2295" s="37"/>
    </row>
    <row r="2296" spans="6:18" s="32" customFormat="1" x14ac:dyDescent="0.25">
      <c r="F2296" s="107"/>
      <c r="R2296" s="37"/>
    </row>
    <row r="2297" spans="6:18" s="32" customFormat="1" x14ac:dyDescent="0.25">
      <c r="F2297" s="107"/>
      <c r="R2297" s="37"/>
    </row>
    <row r="2298" spans="6:18" s="32" customFormat="1" x14ac:dyDescent="0.25">
      <c r="F2298" s="107"/>
      <c r="R2298" s="37"/>
    </row>
    <row r="2299" spans="6:18" s="32" customFormat="1" x14ac:dyDescent="0.25">
      <c r="F2299" s="107"/>
      <c r="R2299" s="37"/>
    </row>
    <row r="2300" spans="6:18" s="32" customFormat="1" x14ac:dyDescent="0.25">
      <c r="F2300" s="107"/>
      <c r="R2300" s="37"/>
    </row>
    <row r="2301" spans="6:18" s="32" customFormat="1" x14ac:dyDescent="0.25">
      <c r="F2301" s="107"/>
      <c r="R2301" s="37"/>
    </row>
    <row r="2302" spans="6:18" s="32" customFormat="1" x14ac:dyDescent="0.25">
      <c r="F2302" s="107"/>
      <c r="R2302" s="37"/>
    </row>
    <row r="2303" spans="6:18" s="32" customFormat="1" x14ac:dyDescent="0.25">
      <c r="F2303" s="107"/>
      <c r="R2303" s="37"/>
    </row>
    <row r="2304" spans="6:18" s="32" customFormat="1" x14ac:dyDescent="0.25">
      <c r="F2304" s="107"/>
      <c r="R2304" s="37"/>
    </row>
    <row r="2305" spans="6:18" s="32" customFormat="1" x14ac:dyDescent="0.25">
      <c r="F2305" s="107"/>
      <c r="R2305" s="37"/>
    </row>
    <row r="2306" spans="6:18" s="32" customFormat="1" x14ac:dyDescent="0.25">
      <c r="F2306" s="107"/>
      <c r="R2306" s="37"/>
    </row>
    <row r="2307" spans="6:18" s="32" customFormat="1" x14ac:dyDescent="0.25">
      <c r="F2307" s="107"/>
      <c r="R2307" s="37"/>
    </row>
    <row r="2308" spans="6:18" s="32" customFormat="1" x14ac:dyDescent="0.25">
      <c r="F2308" s="107"/>
      <c r="R2308" s="37"/>
    </row>
    <row r="2309" spans="6:18" s="32" customFormat="1" x14ac:dyDescent="0.25">
      <c r="F2309" s="107"/>
      <c r="R2309" s="37"/>
    </row>
    <row r="2310" spans="6:18" s="32" customFormat="1" x14ac:dyDescent="0.25">
      <c r="F2310" s="107"/>
      <c r="R2310" s="37"/>
    </row>
    <row r="2311" spans="6:18" s="32" customFormat="1" x14ac:dyDescent="0.25">
      <c r="F2311" s="107"/>
      <c r="R2311" s="37"/>
    </row>
    <row r="2312" spans="6:18" s="32" customFormat="1" x14ac:dyDescent="0.25">
      <c r="F2312" s="107"/>
      <c r="R2312" s="37"/>
    </row>
    <row r="2313" spans="6:18" s="32" customFormat="1" x14ac:dyDescent="0.25">
      <c r="F2313" s="107"/>
      <c r="R2313" s="37"/>
    </row>
    <row r="2314" spans="6:18" s="32" customFormat="1" x14ac:dyDescent="0.25">
      <c r="F2314" s="107"/>
      <c r="R2314" s="37"/>
    </row>
    <row r="2315" spans="6:18" s="32" customFormat="1" x14ac:dyDescent="0.25">
      <c r="F2315" s="107"/>
      <c r="R2315" s="37"/>
    </row>
    <row r="2316" spans="6:18" s="32" customFormat="1" x14ac:dyDescent="0.25">
      <c r="F2316" s="107"/>
      <c r="R2316" s="37"/>
    </row>
    <row r="2317" spans="6:18" s="32" customFormat="1" x14ac:dyDescent="0.25">
      <c r="F2317" s="107"/>
      <c r="R2317" s="37"/>
    </row>
    <row r="2318" spans="6:18" s="32" customFormat="1" x14ac:dyDescent="0.25">
      <c r="F2318" s="107"/>
      <c r="R2318" s="37"/>
    </row>
    <row r="2319" spans="6:18" s="32" customFormat="1" x14ac:dyDescent="0.25">
      <c r="F2319" s="107"/>
      <c r="R2319" s="37"/>
    </row>
    <row r="2320" spans="6:18" s="32" customFormat="1" x14ac:dyDescent="0.25">
      <c r="F2320" s="107"/>
      <c r="R2320" s="37"/>
    </row>
    <row r="2321" spans="6:18" s="32" customFormat="1" x14ac:dyDescent="0.25">
      <c r="F2321" s="107"/>
      <c r="R2321" s="37"/>
    </row>
    <row r="2322" spans="6:18" s="32" customFormat="1" x14ac:dyDescent="0.25">
      <c r="F2322" s="107"/>
      <c r="R2322" s="37"/>
    </row>
    <row r="2323" spans="6:18" s="32" customFormat="1" x14ac:dyDescent="0.25">
      <c r="F2323" s="107"/>
      <c r="R2323" s="37"/>
    </row>
    <row r="2324" spans="6:18" s="32" customFormat="1" x14ac:dyDescent="0.25">
      <c r="F2324" s="107"/>
      <c r="R2324" s="37"/>
    </row>
    <row r="2325" spans="6:18" s="32" customFormat="1" x14ac:dyDescent="0.25">
      <c r="F2325" s="107"/>
      <c r="R2325" s="37"/>
    </row>
    <row r="2326" spans="6:18" s="32" customFormat="1" x14ac:dyDescent="0.25">
      <c r="F2326" s="107"/>
      <c r="R2326" s="37"/>
    </row>
    <row r="2327" spans="6:18" s="32" customFormat="1" x14ac:dyDescent="0.25">
      <c r="F2327" s="107"/>
      <c r="R2327" s="37"/>
    </row>
    <row r="2328" spans="6:18" s="32" customFormat="1" x14ac:dyDescent="0.25">
      <c r="F2328" s="107"/>
      <c r="R2328" s="37"/>
    </row>
    <row r="2329" spans="6:18" s="32" customFormat="1" x14ac:dyDescent="0.25">
      <c r="F2329" s="107"/>
      <c r="R2329" s="37"/>
    </row>
    <row r="2330" spans="6:18" s="32" customFormat="1" x14ac:dyDescent="0.25">
      <c r="F2330" s="107"/>
      <c r="R2330" s="37"/>
    </row>
    <row r="2331" spans="6:18" s="32" customFormat="1" x14ac:dyDescent="0.25">
      <c r="F2331" s="107"/>
      <c r="R2331" s="37"/>
    </row>
    <row r="2332" spans="6:18" s="32" customFormat="1" x14ac:dyDescent="0.25">
      <c r="F2332" s="107"/>
      <c r="R2332" s="37"/>
    </row>
    <row r="2333" spans="6:18" s="32" customFormat="1" x14ac:dyDescent="0.25">
      <c r="F2333" s="107"/>
      <c r="R2333" s="37"/>
    </row>
    <row r="2334" spans="6:18" s="32" customFormat="1" x14ac:dyDescent="0.25">
      <c r="F2334" s="107"/>
      <c r="R2334" s="37"/>
    </row>
    <row r="2335" spans="6:18" s="32" customFormat="1" x14ac:dyDescent="0.25">
      <c r="F2335" s="107"/>
      <c r="R2335" s="37"/>
    </row>
    <row r="2336" spans="6:18" s="32" customFormat="1" x14ac:dyDescent="0.25">
      <c r="F2336" s="107"/>
      <c r="R2336" s="37"/>
    </row>
    <row r="2337" spans="6:18" s="32" customFormat="1" x14ac:dyDescent="0.25">
      <c r="F2337" s="107"/>
      <c r="R2337" s="37"/>
    </row>
    <row r="2338" spans="6:18" s="32" customFormat="1" x14ac:dyDescent="0.25">
      <c r="F2338" s="107"/>
      <c r="R2338" s="37"/>
    </row>
    <row r="2339" spans="6:18" s="32" customFormat="1" x14ac:dyDescent="0.25">
      <c r="F2339" s="107"/>
      <c r="R2339" s="37"/>
    </row>
    <row r="2340" spans="6:18" s="32" customFormat="1" x14ac:dyDescent="0.25">
      <c r="F2340" s="107"/>
      <c r="R2340" s="37"/>
    </row>
    <row r="2341" spans="6:18" s="32" customFormat="1" x14ac:dyDescent="0.25">
      <c r="F2341" s="107"/>
      <c r="R2341" s="37"/>
    </row>
    <row r="2342" spans="6:18" s="32" customFormat="1" x14ac:dyDescent="0.25">
      <c r="F2342" s="107"/>
      <c r="R2342" s="37"/>
    </row>
    <row r="2343" spans="6:18" s="32" customFormat="1" x14ac:dyDescent="0.25">
      <c r="F2343" s="107"/>
      <c r="R2343" s="37"/>
    </row>
    <row r="2344" spans="6:18" s="32" customFormat="1" x14ac:dyDescent="0.25">
      <c r="F2344" s="107"/>
      <c r="R2344" s="37"/>
    </row>
    <row r="2345" spans="6:18" s="32" customFormat="1" x14ac:dyDescent="0.25">
      <c r="F2345" s="107"/>
      <c r="R2345" s="37"/>
    </row>
    <row r="2346" spans="6:18" s="32" customFormat="1" x14ac:dyDescent="0.25">
      <c r="F2346" s="107"/>
      <c r="R2346" s="37"/>
    </row>
    <row r="2347" spans="6:18" s="32" customFormat="1" x14ac:dyDescent="0.25">
      <c r="F2347" s="107"/>
      <c r="R2347" s="37"/>
    </row>
    <row r="2348" spans="6:18" s="32" customFormat="1" x14ac:dyDescent="0.25">
      <c r="F2348" s="107"/>
      <c r="R2348" s="37"/>
    </row>
    <row r="2349" spans="6:18" s="32" customFormat="1" x14ac:dyDescent="0.25">
      <c r="F2349" s="107"/>
      <c r="R2349" s="37"/>
    </row>
    <row r="2350" spans="6:18" s="32" customFormat="1" x14ac:dyDescent="0.25">
      <c r="F2350" s="107"/>
      <c r="R2350" s="37"/>
    </row>
    <row r="2351" spans="6:18" s="32" customFormat="1" x14ac:dyDescent="0.25">
      <c r="F2351" s="107"/>
      <c r="R2351" s="37"/>
    </row>
    <row r="2352" spans="6:18" s="32" customFormat="1" x14ac:dyDescent="0.25">
      <c r="F2352" s="107"/>
      <c r="R2352" s="37"/>
    </row>
    <row r="2353" spans="6:18" s="32" customFormat="1" x14ac:dyDescent="0.25">
      <c r="F2353" s="107"/>
      <c r="R2353" s="37"/>
    </row>
    <row r="2354" spans="6:18" s="32" customFormat="1" x14ac:dyDescent="0.25">
      <c r="F2354" s="107"/>
      <c r="R2354" s="37"/>
    </row>
    <row r="2355" spans="6:18" s="32" customFormat="1" x14ac:dyDescent="0.25">
      <c r="F2355" s="107"/>
      <c r="R2355" s="37"/>
    </row>
    <row r="2356" spans="6:18" s="32" customFormat="1" x14ac:dyDescent="0.25">
      <c r="F2356" s="107"/>
      <c r="R2356" s="37"/>
    </row>
    <row r="2357" spans="6:18" s="32" customFormat="1" x14ac:dyDescent="0.25">
      <c r="F2357" s="107"/>
      <c r="R2357" s="37"/>
    </row>
    <row r="2358" spans="6:18" s="32" customFormat="1" x14ac:dyDescent="0.25">
      <c r="F2358" s="107"/>
      <c r="R2358" s="37"/>
    </row>
    <row r="2359" spans="6:18" s="32" customFormat="1" x14ac:dyDescent="0.25">
      <c r="F2359" s="107"/>
      <c r="R2359" s="37"/>
    </row>
    <row r="2360" spans="6:18" s="32" customFormat="1" x14ac:dyDescent="0.25">
      <c r="F2360" s="107"/>
      <c r="R2360" s="37"/>
    </row>
    <row r="2361" spans="6:18" s="32" customFormat="1" x14ac:dyDescent="0.25">
      <c r="F2361" s="107"/>
      <c r="R2361" s="37"/>
    </row>
    <row r="2362" spans="6:18" s="32" customFormat="1" x14ac:dyDescent="0.25">
      <c r="F2362" s="107"/>
      <c r="R2362" s="37"/>
    </row>
    <row r="2363" spans="6:18" s="32" customFormat="1" x14ac:dyDescent="0.25">
      <c r="F2363" s="107"/>
      <c r="R2363" s="37"/>
    </row>
    <row r="2364" spans="6:18" s="32" customFormat="1" x14ac:dyDescent="0.25">
      <c r="F2364" s="107"/>
      <c r="R2364" s="37"/>
    </row>
    <row r="2365" spans="6:18" s="32" customFormat="1" x14ac:dyDescent="0.25">
      <c r="F2365" s="107"/>
      <c r="R2365" s="37"/>
    </row>
    <row r="2366" spans="6:18" s="32" customFormat="1" x14ac:dyDescent="0.25">
      <c r="F2366" s="107"/>
      <c r="R2366" s="37"/>
    </row>
    <row r="2367" spans="6:18" s="32" customFormat="1" x14ac:dyDescent="0.25">
      <c r="F2367" s="107"/>
      <c r="R2367" s="37"/>
    </row>
    <row r="2368" spans="6:18" s="32" customFormat="1" x14ac:dyDescent="0.25">
      <c r="F2368" s="107"/>
      <c r="R2368" s="37"/>
    </row>
    <row r="2369" spans="6:18" s="32" customFormat="1" x14ac:dyDescent="0.25">
      <c r="F2369" s="107"/>
      <c r="R2369" s="37"/>
    </row>
    <row r="2370" spans="6:18" s="32" customFormat="1" x14ac:dyDescent="0.25">
      <c r="F2370" s="107"/>
      <c r="R2370" s="37"/>
    </row>
    <row r="2371" spans="6:18" s="32" customFormat="1" x14ac:dyDescent="0.25">
      <c r="F2371" s="107"/>
      <c r="R2371" s="37"/>
    </row>
    <row r="2372" spans="6:18" s="32" customFormat="1" x14ac:dyDescent="0.25">
      <c r="F2372" s="107"/>
      <c r="R2372" s="37"/>
    </row>
    <row r="2373" spans="6:18" s="32" customFormat="1" x14ac:dyDescent="0.25">
      <c r="F2373" s="107"/>
      <c r="R2373" s="37"/>
    </row>
    <row r="2374" spans="6:18" s="32" customFormat="1" x14ac:dyDescent="0.25">
      <c r="F2374" s="107"/>
      <c r="R2374" s="37"/>
    </row>
    <row r="2375" spans="6:18" s="32" customFormat="1" x14ac:dyDescent="0.25">
      <c r="F2375" s="107"/>
      <c r="R2375" s="37"/>
    </row>
    <row r="2376" spans="6:18" s="32" customFormat="1" x14ac:dyDescent="0.25">
      <c r="F2376" s="107"/>
      <c r="R2376" s="37"/>
    </row>
    <row r="2377" spans="6:18" s="32" customFormat="1" x14ac:dyDescent="0.25">
      <c r="F2377" s="107"/>
      <c r="R2377" s="37"/>
    </row>
    <row r="2378" spans="6:18" s="32" customFormat="1" x14ac:dyDescent="0.25">
      <c r="F2378" s="107"/>
      <c r="R2378" s="37"/>
    </row>
    <row r="2379" spans="6:18" s="32" customFormat="1" x14ac:dyDescent="0.25">
      <c r="F2379" s="107"/>
      <c r="R2379" s="37"/>
    </row>
    <row r="2380" spans="6:18" s="32" customFormat="1" x14ac:dyDescent="0.25">
      <c r="F2380" s="107"/>
      <c r="R2380" s="37"/>
    </row>
    <row r="2381" spans="6:18" s="32" customFormat="1" x14ac:dyDescent="0.25">
      <c r="F2381" s="107"/>
      <c r="R2381" s="37"/>
    </row>
    <row r="2382" spans="6:18" s="32" customFormat="1" x14ac:dyDescent="0.25">
      <c r="F2382" s="107"/>
      <c r="R2382" s="37"/>
    </row>
    <row r="2383" spans="6:18" s="32" customFormat="1" x14ac:dyDescent="0.25">
      <c r="F2383" s="107"/>
      <c r="R2383" s="37"/>
    </row>
    <row r="2384" spans="6:18" s="32" customFormat="1" x14ac:dyDescent="0.25">
      <c r="F2384" s="107"/>
      <c r="R2384" s="37"/>
    </row>
    <row r="2385" spans="6:18" s="32" customFormat="1" x14ac:dyDescent="0.25">
      <c r="F2385" s="107"/>
      <c r="R2385" s="37"/>
    </row>
    <row r="2386" spans="6:18" s="32" customFormat="1" x14ac:dyDescent="0.25">
      <c r="F2386" s="107"/>
      <c r="R2386" s="37"/>
    </row>
    <row r="2387" spans="6:18" s="32" customFormat="1" x14ac:dyDescent="0.25">
      <c r="F2387" s="107"/>
      <c r="R2387" s="37"/>
    </row>
    <row r="2388" spans="6:18" s="32" customFormat="1" x14ac:dyDescent="0.25">
      <c r="F2388" s="107"/>
      <c r="R2388" s="37"/>
    </row>
    <row r="2389" spans="6:18" s="32" customFormat="1" x14ac:dyDescent="0.25">
      <c r="F2389" s="107"/>
      <c r="R2389" s="37"/>
    </row>
    <row r="2390" spans="6:18" s="32" customFormat="1" x14ac:dyDescent="0.25">
      <c r="F2390" s="107"/>
      <c r="R2390" s="37"/>
    </row>
    <row r="2391" spans="6:18" s="32" customFormat="1" x14ac:dyDescent="0.25">
      <c r="F2391" s="107"/>
      <c r="R2391" s="37"/>
    </row>
    <row r="2392" spans="6:18" s="32" customFormat="1" x14ac:dyDescent="0.25">
      <c r="F2392" s="107"/>
      <c r="R2392" s="37"/>
    </row>
    <row r="2393" spans="6:18" s="32" customFormat="1" x14ac:dyDescent="0.25">
      <c r="F2393" s="107"/>
      <c r="R2393" s="37"/>
    </row>
    <row r="2394" spans="6:18" s="32" customFormat="1" x14ac:dyDescent="0.25">
      <c r="F2394" s="107"/>
      <c r="R2394" s="37"/>
    </row>
    <row r="2395" spans="6:18" s="32" customFormat="1" x14ac:dyDescent="0.25">
      <c r="F2395" s="107"/>
      <c r="R2395" s="37"/>
    </row>
    <row r="2396" spans="6:18" s="32" customFormat="1" x14ac:dyDescent="0.25">
      <c r="F2396" s="107"/>
      <c r="R2396" s="37"/>
    </row>
    <row r="2397" spans="6:18" s="32" customFormat="1" x14ac:dyDescent="0.25">
      <c r="F2397" s="107"/>
      <c r="R2397" s="37"/>
    </row>
    <row r="2398" spans="6:18" s="32" customFormat="1" x14ac:dyDescent="0.25">
      <c r="F2398" s="107"/>
      <c r="R2398" s="37"/>
    </row>
    <row r="2399" spans="6:18" s="32" customFormat="1" x14ac:dyDescent="0.25">
      <c r="F2399" s="107"/>
      <c r="R2399" s="37"/>
    </row>
    <row r="2400" spans="6:18" s="32" customFormat="1" x14ac:dyDescent="0.25">
      <c r="F2400" s="107"/>
      <c r="R2400" s="37"/>
    </row>
    <row r="2401" spans="6:18" s="32" customFormat="1" x14ac:dyDescent="0.25">
      <c r="F2401" s="107"/>
      <c r="R2401" s="37"/>
    </row>
    <row r="2402" spans="6:18" s="32" customFormat="1" x14ac:dyDescent="0.25">
      <c r="F2402" s="107"/>
      <c r="R2402" s="37"/>
    </row>
    <row r="2403" spans="6:18" s="32" customFormat="1" x14ac:dyDescent="0.25">
      <c r="F2403" s="107"/>
      <c r="R2403" s="37"/>
    </row>
    <row r="2404" spans="6:18" s="32" customFormat="1" x14ac:dyDescent="0.25">
      <c r="F2404" s="107"/>
      <c r="R2404" s="37"/>
    </row>
    <row r="2405" spans="6:18" s="32" customFormat="1" x14ac:dyDescent="0.25">
      <c r="F2405" s="107"/>
      <c r="R2405" s="37"/>
    </row>
    <row r="2406" spans="6:18" s="32" customFormat="1" x14ac:dyDescent="0.25">
      <c r="F2406" s="107"/>
      <c r="R2406" s="37"/>
    </row>
    <row r="2407" spans="6:18" s="32" customFormat="1" x14ac:dyDescent="0.25">
      <c r="F2407" s="107"/>
      <c r="R2407" s="37"/>
    </row>
    <row r="2408" spans="6:18" s="32" customFormat="1" x14ac:dyDescent="0.25">
      <c r="F2408" s="107"/>
      <c r="R2408" s="37"/>
    </row>
    <row r="2409" spans="6:18" s="32" customFormat="1" x14ac:dyDescent="0.25">
      <c r="F2409" s="107"/>
      <c r="R2409" s="37"/>
    </row>
    <row r="2410" spans="6:18" s="32" customFormat="1" x14ac:dyDescent="0.25">
      <c r="F2410" s="107"/>
      <c r="R2410" s="37"/>
    </row>
    <row r="2411" spans="6:18" s="32" customFormat="1" x14ac:dyDescent="0.25">
      <c r="F2411" s="107"/>
      <c r="R2411" s="37"/>
    </row>
    <row r="2412" spans="6:18" s="32" customFormat="1" x14ac:dyDescent="0.25">
      <c r="F2412" s="107"/>
      <c r="R2412" s="37"/>
    </row>
    <row r="2413" spans="6:18" s="32" customFormat="1" x14ac:dyDescent="0.25">
      <c r="F2413" s="107"/>
      <c r="R2413" s="37"/>
    </row>
    <row r="2414" spans="6:18" s="32" customFormat="1" x14ac:dyDescent="0.25">
      <c r="F2414" s="107"/>
      <c r="R2414" s="37"/>
    </row>
    <row r="2415" spans="6:18" s="32" customFormat="1" x14ac:dyDescent="0.25">
      <c r="F2415" s="107"/>
      <c r="R2415" s="37"/>
    </row>
    <row r="2416" spans="6:18" s="32" customFormat="1" x14ac:dyDescent="0.25">
      <c r="F2416" s="107"/>
      <c r="R2416" s="37"/>
    </row>
    <row r="2417" spans="6:18" s="32" customFormat="1" x14ac:dyDescent="0.25">
      <c r="F2417" s="107"/>
      <c r="R2417" s="37"/>
    </row>
    <row r="2418" spans="6:18" s="32" customFormat="1" x14ac:dyDescent="0.25">
      <c r="F2418" s="107"/>
      <c r="R2418" s="37"/>
    </row>
    <row r="2419" spans="6:18" s="32" customFormat="1" x14ac:dyDescent="0.25">
      <c r="F2419" s="107"/>
      <c r="R2419" s="37"/>
    </row>
    <row r="2420" spans="6:18" s="32" customFormat="1" x14ac:dyDescent="0.25">
      <c r="F2420" s="107"/>
      <c r="R2420" s="37"/>
    </row>
    <row r="2421" spans="6:18" s="32" customFormat="1" x14ac:dyDescent="0.25">
      <c r="F2421" s="107"/>
      <c r="R2421" s="37"/>
    </row>
    <row r="2422" spans="6:18" s="32" customFormat="1" x14ac:dyDescent="0.25">
      <c r="F2422" s="107"/>
      <c r="R2422" s="37"/>
    </row>
    <row r="2423" spans="6:18" s="32" customFormat="1" x14ac:dyDescent="0.25">
      <c r="F2423" s="107"/>
      <c r="R2423" s="37"/>
    </row>
    <row r="2424" spans="6:18" s="32" customFormat="1" x14ac:dyDescent="0.25">
      <c r="F2424" s="107"/>
      <c r="R2424" s="37"/>
    </row>
    <row r="2425" spans="6:18" s="32" customFormat="1" x14ac:dyDescent="0.25">
      <c r="F2425" s="107"/>
      <c r="R2425" s="37"/>
    </row>
    <row r="2426" spans="6:18" s="32" customFormat="1" x14ac:dyDescent="0.25">
      <c r="F2426" s="107"/>
      <c r="R2426" s="37"/>
    </row>
    <row r="2427" spans="6:18" s="32" customFormat="1" x14ac:dyDescent="0.25">
      <c r="F2427" s="107"/>
      <c r="R2427" s="37"/>
    </row>
    <row r="2428" spans="6:18" s="32" customFormat="1" x14ac:dyDescent="0.25">
      <c r="F2428" s="107"/>
      <c r="R2428" s="37"/>
    </row>
    <row r="2429" spans="6:18" s="32" customFormat="1" x14ac:dyDescent="0.25">
      <c r="F2429" s="107"/>
      <c r="R2429" s="37"/>
    </row>
    <row r="2430" spans="6:18" s="32" customFormat="1" x14ac:dyDescent="0.25">
      <c r="F2430" s="107"/>
      <c r="R2430" s="37"/>
    </row>
    <row r="2431" spans="6:18" s="32" customFormat="1" x14ac:dyDescent="0.25">
      <c r="F2431" s="107"/>
      <c r="R2431" s="37"/>
    </row>
    <row r="2432" spans="6:18" s="32" customFormat="1" x14ac:dyDescent="0.25">
      <c r="F2432" s="107"/>
      <c r="R2432" s="37"/>
    </row>
    <row r="2433" spans="6:18" s="32" customFormat="1" x14ac:dyDescent="0.25">
      <c r="F2433" s="107"/>
      <c r="R2433" s="37"/>
    </row>
    <row r="2434" spans="6:18" s="32" customFormat="1" x14ac:dyDescent="0.25">
      <c r="F2434" s="107"/>
      <c r="R2434" s="37"/>
    </row>
    <row r="2435" spans="6:18" s="32" customFormat="1" x14ac:dyDescent="0.25">
      <c r="F2435" s="107"/>
      <c r="R2435" s="37"/>
    </row>
    <row r="2436" spans="6:18" s="32" customFormat="1" x14ac:dyDescent="0.25">
      <c r="F2436" s="107"/>
      <c r="R2436" s="37"/>
    </row>
    <row r="2437" spans="6:18" s="32" customFormat="1" x14ac:dyDescent="0.25">
      <c r="F2437" s="107"/>
      <c r="R2437" s="37"/>
    </row>
    <row r="2438" spans="6:18" s="32" customFormat="1" x14ac:dyDescent="0.25">
      <c r="F2438" s="107"/>
      <c r="R2438" s="37"/>
    </row>
    <row r="2439" spans="6:18" s="32" customFormat="1" x14ac:dyDescent="0.25">
      <c r="F2439" s="107"/>
      <c r="R2439" s="37"/>
    </row>
    <row r="2440" spans="6:18" s="32" customFormat="1" x14ac:dyDescent="0.25">
      <c r="F2440" s="107"/>
      <c r="R2440" s="37"/>
    </row>
    <row r="2441" spans="6:18" s="32" customFormat="1" x14ac:dyDescent="0.25">
      <c r="F2441" s="107"/>
      <c r="R2441" s="37"/>
    </row>
    <row r="2442" spans="6:18" s="32" customFormat="1" x14ac:dyDescent="0.25">
      <c r="F2442" s="107"/>
      <c r="R2442" s="37"/>
    </row>
    <row r="2443" spans="6:18" s="32" customFormat="1" x14ac:dyDescent="0.25">
      <c r="F2443" s="107"/>
      <c r="R2443" s="37"/>
    </row>
    <row r="2444" spans="6:18" s="32" customFormat="1" x14ac:dyDescent="0.25">
      <c r="F2444" s="107"/>
      <c r="R2444" s="37"/>
    </row>
    <row r="2445" spans="6:18" s="32" customFormat="1" x14ac:dyDescent="0.25">
      <c r="F2445" s="107"/>
      <c r="R2445" s="37"/>
    </row>
    <row r="2446" spans="6:18" s="32" customFormat="1" x14ac:dyDescent="0.25">
      <c r="F2446" s="107"/>
      <c r="R2446" s="37"/>
    </row>
    <row r="2447" spans="6:18" s="32" customFormat="1" x14ac:dyDescent="0.25">
      <c r="F2447" s="107"/>
      <c r="R2447" s="37"/>
    </row>
    <row r="2448" spans="6:18" s="32" customFormat="1" x14ac:dyDescent="0.25">
      <c r="F2448" s="107"/>
      <c r="R2448" s="37"/>
    </row>
    <row r="2449" spans="6:18" s="32" customFormat="1" x14ac:dyDescent="0.25">
      <c r="F2449" s="107"/>
      <c r="R2449" s="37"/>
    </row>
    <row r="2450" spans="6:18" s="32" customFormat="1" x14ac:dyDescent="0.25">
      <c r="F2450" s="107"/>
      <c r="R2450" s="37"/>
    </row>
    <row r="2451" spans="6:18" s="32" customFormat="1" x14ac:dyDescent="0.25">
      <c r="F2451" s="107"/>
      <c r="R2451" s="37"/>
    </row>
    <row r="2452" spans="6:18" s="32" customFormat="1" x14ac:dyDescent="0.25">
      <c r="F2452" s="107"/>
      <c r="R2452" s="37"/>
    </row>
    <row r="2453" spans="6:18" s="32" customFormat="1" x14ac:dyDescent="0.25">
      <c r="F2453" s="107"/>
      <c r="R2453" s="37"/>
    </row>
    <row r="2454" spans="6:18" s="32" customFormat="1" x14ac:dyDescent="0.25">
      <c r="F2454" s="107"/>
      <c r="R2454" s="37"/>
    </row>
    <row r="2455" spans="6:18" s="32" customFormat="1" x14ac:dyDescent="0.25">
      <c r="F2455" s="107"/>
      <c r="R2455" s="37"/>
    </row>
    <row r="2456" spans="6:18" s="32" customFormat="1" x14ac:dyDescent="0.25">
      <c r="F2456" s="107"/>
      <c r="R2456" s="37"/>
    </row>
    <row r="2457" spans="6:18" s="32" customFormat="1" x14ac:dyDescent="0.25">
      <c r="F2457" s="107"/>
      <c r="R2457" s="37"/>
    </row>
    <row r="2458" spans="6:18" s="32" customFormat="1" x14ac:dyDescent="0.25">
      <c r="F2458" s="107"/>
      <c r="R2458" s="37"/>
    </row>
    <row r="2459" spans="6:18" s="32" customFormat="1" x14ac:dyDescent="0.25">
      <c r="F2459" s="107"/>
      <c r="R2459" s="37"/>
    </row>
    <row r="2460" spans="6:18" s="32" customFormat="1" x14ac:dyDescent="0.25">
      <c r="F2460" s="107"/>
      <c r="R2460" s="37"/>
    </row>
    <row r="2461" spans="6:18" s="32" customFormat="1" x14ac:dyDescent="0.25">
      <c r="F2461" s="107"/>
      <c r="R2461" s="37"/>
    </row>
    <row r="2462" spans="6:18" s="32" customFormat="1" x14ac:dyDescent="0.25">
      <c r="F2462" s="107"/>
      <c r="R2462" s="37"/>
    </row>
    <row r="2463" spans="6:18" s="32" customFormat="1" x14ac:dyDescent="0.25">
      <c r="F2463" s="107"/>
      <c r="R2463" s="37"/>
    </row>
    <row r="2464" spans="6:18" s="32" customFormat="1" x14ac:dyDescent="0.25">
      <c r="F2464" s="107"/>
      <c r="R2464" s="37"/>
    </row>
    <row r="2465" spans="6:18" s="32" customFormat="1" x14ac:dyDescent="0.25">
      <c r="F2465" s="107"/>
      <c r="R2465" s="37"/>
    </row>
    <row r="2466" spans="6:18" s="32" customFormat="1" x14ac:dyDescent="0.25">
      <c r="F2466" s="107"/>
      <c r="R2466" s="37"/>
    </row>
    <row r="2467" spans="6:18" s="32" customFormat="1" x14ac:dyDescent="0.25">
      <c r="F2467" s="107"/>
      <c r="R2467" s="37"/>
    </row>
    <row r="2468" spans="6:18" s="32" customFormat="1" x14ac:dyDescent="0.25">
      <c r="F2468" s="107"/>
      <c r="R2468" s="37"/>
    </row>
    <row r="2469" spans="6:18" s="32" customFormat="1" x14ac:dyDescent="0.25">
      <c r="F2469" s="107"/>
      <c r="R2469" s="37"/>
    </row>
    <row r="2470" spans="6:18" s="32" customFormat="1" x14ac:dyDescent="0.25">
      <c r="F2470" s="107"/>
      <c r="R2470" s="37"/>
    </row>
    <row r="2471" spans="6:18" s="32" customFormat="1" x14ac:dyDescent="0.25">
      <c r="F2471" s="107"/>
      <c r="R2471" s="37"/>
    </row>
    <row r="2472" spans="6:18" s="32" customFormat="1" x14ac:dyDescent="0.25">
      <c r="F2472" s="107"/>
      <c r="R2472" s="37"/>
    </row>
    <row r="2473" spans="6:18" s="32" customFormat="1" x14ac:dyDescent="0.25">
      <c r="F2473" s="107"/>
      <c r="R2473" s="37"/>
    </row>
    <row r="2474" spans="6:18" s="32" customFormat="1" x14ac:dyDescent="0.25">
      <c r="F2474" s="107"/>
      <c r="R2474" s="37"/>
    </row>
    <row r="2475" spans="6:18" s="32" customFormat="1" x14ac:dyDescent="0.25">
      <c r="F2475" s="107"/>
      <c r="R2475" s="37"/>
    </row>
    <row r="2476" spans="6:18" s="32" customFormat="1" x14ac:dyDescent="0.25">
      <c r="F2476" s="107"/>
      <c r="R2476" s="37"/>
    </row>
    <row r="2477" spans="6:18" s="32" customFormat="1" x14ac:dyDescent="0.25">
      <c r="F2477" s="107"/>
      <c r="R2477" s="37"/>
    </row>
    <row r="2478" spans="6:18" s="32" customFormat="1" x14ac:dyDescent="0.25">
      <c r="F2478" s="107"/>
      <c r="R2478" s="37"/>
    </row>
    <row r="2479" spans="6:18" s="32" customFormat="1" x14ac:dyDescent="0.25">
      <c r="F2479" s="107"/>
      <c r="R2479" s="37"/>
    </row>
    <row r="2480" spans="6:18" s="32" customFormat="1" x14ac:dyDescent="0.25">
      <c r="F2480" s="107"/>
      <c r="R2480" s="37"/>
    </row>
    <row r="2481" spans="6:18" s="32" customFormat="1" x14ac:dyDescent="0.25">
      <c r="F2481" s="107"/>
      <c r="R2481" s="37"/>
    </row>
    <row r="2482" spans="6:18" s="32" customFormat="1" x14ac:dyDescent="0.25">
      <c r="F2482" s="107"/>
      <c r="R2482" s="37"/>
    </row>
    <row r="2483" spans="6:18" s="32" customFormat="1" x14ac:dyDescent="0.25">
      <c r="F2483" s="107"/>
      <c r="R2483" s="37"/>
    </row>
    <row r="2484" spans="6:18" s="32" customFormat="1" x14ac:dyDescent="0.25">
      <c r="F2484" s="107"/>
      <c r="R2484" s="37"/>
    </row>
    <row r="2485" spans="6:18" s="32" customFormat="1" x14ac:dyDescent="0.25">
      <c r="F2485" s="107"/>
      <c r="R2485" s="37"/>
    </row>
    <row r="2486" spans="6:18" s="32" customFormat="1" x14ac:dyDescent="0.25">
      <c r="F2486" s="107"/>
      <c r="R2486" s="37"/>
    </row>
    <row r="2487" spans="6:18" s="32" customFormat="1" x14ac:dyDescent="0.25">
      <c r="F2487" s="107"/>
      <c r="R2487" s="37"/>
    </row>
    <row r="2488" spans="6:18" s="32" customFormat="1" x14ac:dyDescent="0.25">
      <c r="F2488" s="107"/>
      <c r="R2488" s="37"/>
    </row>
    <row r="2489" spans="6:18" s="32" customFormat="1" x14ac:dyDescent="0.25">
      <c r="F2489" s="107"/>
      <c r="R2489" s="37"/>
    </row>
    <row r="2490" spans="6:18" s="32" customFormat="1" x14ac:dyDescent="0.25">
      <c r="F2490" s="107"/>
      <c r="R2490" s="37"/>
    </row>
    <row r="2491" spans="6:18" s="32" customFormat="1" x14ac:dyDescent="0.25">
      <c r="F2491" s="107"/>
      <c r="R2491" s="37"/>
    </row>
    <row r="2492" spans="6:18" s="32" customFormat="1" x14ac:dyDescent="0.25">
      <c r="F2492" s="107"/>
      <c r="R2492" s="37"/>
    </row>
    <row r="2493" spans="6:18" s="32" customFormat="1" x14ac:dyDescent="0.25">
      <c r="F2493" s="107"/>
      <c r="R2493" s="37"/>
    </row>
    <row r="2494" spans="6:18" s="32" customFormat="1" x14ac:dyDescent="0.25">
      <c r="F2494" s="107"/>
      <c r="R2494" s="37"/>
    </row>
    <row r="2495" spans="6:18" s="32" customFormat="1" x14ac:dyDescent="0.25">
      <c r="F2495" s="107"/>
      <c r="R2495" s="37"/>
    </row>
    <row r="2496" spans="6:18" s="32" customFormat="1" x14ac:dyDescent="0.25">
      <c r="F2496" s="107"/>
      <c r="R2496" s="37"/>
    </row>
    <row r="2497" spans="6:18" s="32" customFormat="1" x14ac:dyDescent="0.25">
      <c r="F2497" s="107"/>
      <c r="R2497" s="37"/>
    </row>
    <row r="2498" spans="6:18" s="32" customFormat="1" x14ac:dyDescent="0.25">
      <c r="F2498" s="107"/>
      <c r="R2498" s="37"/>
    </row>
    <row r="2499" spans="6:18" s="32" customFormat="1" x14ac:dyDescent="0.25">
      <c r="F2499" s="107"/>
      <c r="R2499" s="37"/>
    </row>
    <row r="2500" spans="6:18" s="32" customFormat="1" x14ac:dyDescent="0.25">
      <c r="F2500" s="107"/>
      <c r="R2500" s="37"/>
    </row>
    <row r="2501" spans="6:18" s="32" customFormat="1" x14ac:dyDescent="0.25">
      <c r="F2501" s="107"/>
      <c r="R2501" s="37"/>
    </row>
    <row r="2502" spans="6:18" s="32" customFormat="1" x14ac:dyDescent="0.25">
      <c r="F2502" s="107"/>
      <c r="R2502" s="37"/>
    </row>
    <row r="2503" spans="6:18" s="32" customFormat="1" x14ac:dyDescent="0.25">
      <c r="F2503" s="107"/>
      <c r="R2503" s="37"/>
    </row>
    <row r="2504" spans="6:18" s="32" customFormat="1" x14ac:dyDescent="0.25">
      <c r="F2504" s="107"/>
      <c r="R2504" s="37"/>
    </row>
    <row r="2505" spans="6:18" s="32" customFormat="1" x14ac:dyDescent="0.25">
      <c r="F2505" s="107"/>
      <c r="R2505" s="37"/>
    </row>
    <row r="2506" spans="6:18" s="32" customFormat="1" x14ac:dyDescent="0.25">
      <c r="F2506" s="107"/>
      <c r="R2506" s="37"/>
    </row>
    <row r="2507" spans="6:18" s="32" customFormat="1" x14ac:dyDescent="0.25">
      <c r="F2507" s="107"/>
      <c r="R2507" s="37"/>
    </row>
    <row r="2508" spans="6:18" s="32" customFormat="1" x14ac:dyDescent="0.25">
      <c r="F2508" s="107"/>
      <c r="R2508" s="37"/>
    </row>
    <row r="2509" spans="6:18" s="32" customFormat="1" x14ac:dyDescent="0.25">
      <c r="F2509" s="107"/>
      <c r="R2509" s="37"/>
    </row>
    <row r="2510" spans="6:18" s="32" customFormat="1" x14ac:dyDescent="0.25">
      <c r="F2510" s="107"/>
      <c r="R2510" s="37"/>
    </row>
    <row r="2511" spans="6:18" s="32" customFormat="1" x14ac:dyDescent="0.25">
      <c r="F2511" s="107"/>
      <c r="R2511" s="37"/>
    </row>
    <row r="2512" spans="6:18" s="32" customFormat="1" x14ac:dyDescent="0.25">
      <c r="F2512" s="107"/>
      <c r="R2512" s="37"/>
    </row>
    <row r="2513" spans="6:18" s="32" customFormat="1" x14ac:dyDescent="0.25">
      <c r="F2513" s="107"/>
      <c r="R2513" s="37"/>
    </row>
    <row r="2514" spans="6:18" s="32" customFormat="1" x14ac:dyDescent="0.25">
      <c r="F2514" s="107"/>
      <c r="R2514" s="37"/>
    </row>
    <row r="2515" spans="6:18" s="32" customFormat="1" x14ac:dyDescent="0.25">
      <c r="F2515" s="107"/>
      <c r="R2515" s="37"/>
    </row>
    <row r="2516" spans="6:18" s="32" customFormat="1" x14ac:dyDescent="0.25">
      <c r="F2516" s="107"/>
      <c r="R2516" s="37"/>
    </row>
    <row r="2517" spans="6:18" s="32" customFormat="1" x14ac:dyDescent="0.25">
      <c r="F2517" s="107"/>
      <c r="R2517" s="37"/>
    </row>
    <row r="2518" spans="6:18" s="32" customFormat="1" x14ac:dyDescent="0.25">
      <c r="F2518" s="107"/>
      <c r="R2518" s="37"/>
    </row>
    <row r="2519" spans="6:18" s="32" customFormat="1" x14ac:dyDescent="0.25">
      <c r="F2519" s="107"/>
      <c r="R2519" s="37"/>
    </row>
    <row r="2520" spans="6:18" s="32" customFormat="1" x14ac:dyDescent="0.25">
      <c r="F2520" s="107"/>
      <c r="R2520" s="37"/>
    </row>
    <row r="2521" spans="6:18" s="32" customFormat="1" x14ac:dyDescent="0.25">
      <c r="F2521" s="107"/>
      <c r="R2521" s="37"/>
    </row>
    <row r="2522" spans="6:18" s="32" customFormat="1" x14ac:dyDescent="0.25">
      <c r="F2522" s="107"/>
      <c r="R2522" s="37"/>
    </row>
    <row r="2523" spans="6:18" s="32" customFormat="1" x14ac:dyDescent="0.25">
      <c r="F2523" s="107"/>
      <c r="R2523" s="37"/>
    </row>
    <row r="2524" spans="6:18" s="32" customFormat="1" x14ac:dyDescent="0.25">
      <c r="F2524" s="107"/>
      <c r="R2524" s="37"/>
    </row>
    <row r="2525" spans="6:18" s="32" customFormat="1" x14ac:dyDescent="0.25">
      <c r="F2525" s="107"/>
      <c r="R2525" s="37"/>
    </row>
    <row r="2526" spans="6:18" s="32" customFormat="1" x14ac:dyDescent="0.25">
      <c r="F2526" s="107"/>
      <c r="R2526" s="37"/>
    </row>
    <row r="2527" spans="6:18" s="32" customFormat="1" x14ac:dyDescent="0.25">
      <c r="F2527" s="107"/>
      <c r="R2527" s="37"/>
    </row>
    <row r="2528" spans="6:18" s="32" customFormat="1" x14ac:dyDescent="0.25">
      <c r="F2528" s="107"/>
      <c r="R2528" s="37"/>
    </row>
    <row r="2529" spans="6:18" s="32" customFormat="1" x14ac:dyDescent="0.25">
      <c r="F2529" s="107"/>
      <c r="R2529" s="37"/>
    </row>
    <row r="2530" spans="6:18" s="32" customFormat="1" x14ac:dyDescent="0.25">
      <c r="F2530" s="107"/>
      <c r="R2530" s="37"/>
    </row>
    <row r="2531" spans="6:18" s="32" customFormat="1" x14ac:dyDescent="0.25">
      <c r="F2531" s="107"/>
      <c r="R2531" s="37"/>
    </row>
    <row r="2532" spans="6:18" s="32" customFormat="1" x14ac:dyDescent="0.25">
      <c r="F2532" s="107"/>
      <c r="R2532" s="37"/>
    </row>
    <row r="2533" spans="6:18" s="32" customFormat="1" x14ac:dyDescent="0.25">
      <c r="F2533" s="107"/>
      <c r="R2533" s="37"/>
    </row>
    <row r="2534" spans="6:18" s="32" customFormat="1" x14ac:dyDescent="0.25">
      <c r="F2534" s="107"/>
      <c r="R2534" s="37"/>
    </row>
    <row r="2535" spans="6:18" s="32" customFormat="1" x14ac:dyDescent="0.25">
      <c r="F2535" s="107"/>
      <c r="R2535" s="37"/>
    </row>
    <row r="2536" spans="6:18" s="32" customFormat="1" x14ac:dyDescent="0.25">
      <c r="F2536" s="107"/>
      <c r="R2536" s="37"/>
    </row>
    <row r="2537" spans="6:18" s="32" customFormat="1" x14ac:dyDescent="0.25">
      <c r="F2537" s="107"/>
      <c r="R2537" s="37"/>
    </row>
    <row r="2538" spans="6:18" s="32" customFormat="1" x14ac:dyDescent="0.25">
      <c r="F2538" s="107"/>
      <c r="R2538" s="37"/>
    </row>
    <row r="2539" spans="6:18" s="32" customFormat="1" x14ac:dyDescent="0.25">
      <c r="F2539" s="107"/>
      <c r="R2539" s="37"/>
    </row>
    <row r="2540" spans="6:18" s="32" customFormat="1" x14ac:dyDescent="0.25">
      <c r="F2540" s="107"/>
      <c r="R2540" s="37"/>
    </row>
    <row r="2541" spans="6:18" s="32" customFormat="1" x14ac:dyDescent="0.25">
      <c r="F2541" s="107"/>
      <c r="R2541" s="37"/>
    </row>
    <row r="2542" spans="6:18" s="32" customFormat="1" x14ac:dyDescent="0.25">
      <c r="F2542" s="107"/>
      <c r="R2542" s="37"/>
    </row>
    <row r="2543" spans="6:18" s="32" customFormat="1" x14ac:dyDescent="0.25">
      <c r="F2543" s="107"/>
      <c r="R2543" s="37"/>
    </row>
    <row r="2544" spans="6:18" s="32" customFormat="1" x14ac:dyDescent="0.25">
      <c r="F2544" s="107"/>
      <c r="R2544" s="37"/>
    </row>
    <row r="2545" spans="6:18" s="32" customFormat="1" x14ac:dyDescent="0.25">
      <c r="F2545" s="107"/>
      <c r="R2545" s="37"/>
    </row>
    <row r="2546" spans="6:18" s="32" customFormat="1" x14ac:dyDescent="0.25">
      <c r="F2546" s="107"/>
      <c r="R2546" s="37"/>
    </row>
    <row r="2547" spans="6:18" s="32" customFormat="1" x14ac:dyDescent="0.25">
      <c r="F2547" s="107"/>
      <c r="R2547" s="37"/>
    </row>
    <row r="2548" spans="6:18" s="32" customFormat="1" x14ac:dyDescent="0.25">
      <c r="F2548" s="107"/>
      <c r="R2548" s="37"/>
    </row>
    <row r="2549" spans="6:18" s="32" customFormat="1" x14ac:dyDescent="0.25">
      <c r="F2549" s="107"/>
      <c r="R2549" s="37"/>
    </row>
    <row r="2550" spans="6:18" s="32" customFormat="1" x14ac:dyDescent="0.25">
      <c r="F2550" s="107"/>
      <c r="R2550" s="37"/>
    </row>
    <row r="2551" spans="6:18" s="32" customFormat="1" x14ac:dyDescent="0.25">
      <c r="F2551" s="107"/>
      <c r="R2551" s="37"/>
    </row>
    <row r="2552" spans="6:18" s="32" customFormat="1" x14ac:dyDescent="0.25">
      <c r="F2552" s="107"/>
      <c r="R2552" s="37"/>
    </row>
    <row r="2553" spans="6:18" s="32" customFormat="1" x14ac:dyDescent="0.25">
      <c r="F2553" s="107"/>
      <c r="R2553" s="37"/>
    </row>
    <row r="2554" spans="6:18" s="32" customFormat="1" x14ac:dyDescent="0.25">
      <c r="F2554" s="107"/>
      <c r="R2554" s="37"/>
    </row>
    <row r="2555" spans="6:18" s="32" customFormat="1" x14ac:dyDescent="0.25">
      <c r="F2555" s="107"/>
      <c r="R2555" s="37"/>
    </row>
    <row r="2556" spans="6:18" s="32" customFormat="1" x14ac:dyDescent="0.25">
      <c r="F2556" s="107"/>
      <c r="R2556" s="37"/>
    </row>
    <row r="2557" spans="6:18" s="32" customFormat="1" x14ac:dyDescent="0.25">
      <c r="F2557" s="107"/>
      <c r="R2557" s="37"/>
    </row>
    <row r="2558" spans="6:18" s="32" customFormat="1" x14ac:dyDescent="0.25">
      <c r="F2558" s="107"/>
      <c r="R2558" s="37"/>
    </row>
    <row r="2559" spans="6:18" s="32" customFormat="1" x14ac:dyDescent="0.25">
      <c r="F2559" s="107"/>
      <c r="R2559" s="37"/>
    </row>
    <row r="2560" spans="6:18" s="32" customFormat="1" x14ac:dyDescent="0.25">
      <c r="F2560" s="107"/>
      <c r="R2560" s="37"/>
    </row>
    <row r="2561" spans="6:18" s="32" customFormat="1" x14ac:dyDescent="0.25">
      <c r="F2561" s="107"/>
      <c r="R2561" s="37"/>
    </row>
    <row r="2562" spans="6:18" s="32" customFormat="1" x14ac:dyDescent="0.25">
      <c r="F2562" s="107"/>
      <c r="R2562" s="37"/>
    </row>
    <row r="2563" spans="6:18" s="32" customFormat="1" x14ac:dyDescent="0.25">
      <c r="F2563" s="107"/>
      <c r="R2563" s="37"/>
    </row>
    <row r="2564" spans="6:18" s="32" customFormat="1" x14ac:dyDescent="0.25">
      <c r="F2564" s="107"/>
      <c r="R2564" s="37"/>
    </row>
    <row r="2565" spans="6:18" s="32" customFormat="1" x14ac:dyDescent="0.25">
      <c r="F2565" s="107"/>
      <c r="R2565" s="37"/>
    </row>
    <row r="2566" spans="6:18" s="32" customFormat="1" x14ac:dyDescent="0.25">
      <c r="F2566" s="107"/>
      <c r="R2566" s="37"/>
    </row>
    <row r="2567" spans="6:18" s="32" customFormat="1" x14ac:dyDescent="0.25">
      <c r="F2567" s="107"/>
      <c r="R2567" s="37"/>
    </row>
    <row r="2568" spans="6:18" s="32" customFormat="1" x14ac:dyDescent="0.25">
      <c r="F2568" s="107"/>
      <c r="R2568" s="37"/>
    </row>
    <row r="2569" spans="6:18" s="32" customFormat="1" x14ac:dyDescent="0.25">
      <c r="F2569" s="107"/>
      <c r="R2569" s="37"/>
    </row>
    <row r="2570" spans="6:18" s="32" customFormat="1" x14ac:dyDescent="0.25">
      <c r="F2570" s="107"/>
      <c r="R2570" s="37"/>
    </row>
    <row r="2571" spans="6:18" s="32" customFormat="1" x14ac:dyDescent="0.25">
      <c r="F2571" s="107"/>
      <c r="R2571" s="37"/>
    </row>
    <row r="2572" spans="6:18" s="32" customFormat="1" x14ac:dyDescent="0.25">
      <c r="F2572" s="107"/>
      <c r="R2572" s="37"/>
    </row>
    <row r="2573" spans="6:18" s="32" customFormat="1" x14ac:dyDescent="0.25">
      <c r="F2573" s="107"/>
      <c r="R2573" s="37"/>
    </row>
    <row r="2574" spans="6:18" s="32" customFormat="1" x14ac:dyDescent="0.25">
      <c r="F2574" s="107"/>
      <c r="R2574" s="37"/>
    </row>
    <row r="2575" spans="6:18" s="32" customFormat="1" x14ac:dyDescent="0.25">
      <c r="F2575" s="107"/>
      <c r="R2575" s="37"/>
    </row>
    <row r="2576" spans="6:18" s="32" customFormat="1" x14ac:dyDescent="0.25">
      <c r="F2576" s="107"/>
      <c r="R2576" s="37"/>
    </row>
    <row r="2577" spans="6:18" s="32" customFormat="1" x14ac:dyDescent="0.25">
      <c r="F2577" s="107"/>
      <c r="R2577" s="37"/>
    </row>
    <row r="2578" spans="6:18" s="32" customFormat="1" x14ac:dyDescent="0.25">
      <c r="F2578" s="107"/>
      <c r="R2578" s="37"/>
    </row>
    <row r="2579" spans="6:18" s="32" customFormat="1" x14ac:dyDescent="0.25">
      <c r="F2579" s="107"/>
      <c r="R2579" s="37"/>
    </row>
    <row r="2580" spans="6:18" s="32" customFormat="1" x14ac:dyDescent="0.25">
      <c r="F2580" s="107"/>
      <c r="R2580" s="37"/>
    </row>
    <row r="2581" spans="6:18" s="32" customFormat="1" x14ac:dyDescent="0.25">
      <c r="F2581" s="107"/>
      <c r="R2581" s="37"/>
    </row>
    <row r="2582" spans="6:18" s="32" customFormat="1" x14ac:dyDescent="0.25">
      <c r="F2582" s="107"/>
      <c r="R2582" s="37"/>
    </row>
    <row r="2583" spans="6:18" s="32" customFormat="1" x14ac:dyDescent="0.25">
      <c r="F2583" s="107"/>
      <c r="R2583" s="37"/>
    </row>
    <row r="2584" spans="6:18" s="32" customFormat="1" x14ac:dyDescent="0.25">
      <c r="F2584" s="107"/>
      <c r="R2584" s="37"/>
    </row>
    <row r="2585" spans="6:18" s="32" customFormat="1" x14ac:dyDescent="0.25">
      <c r="F2585" s="107"/>
      <c r="R2585" s="37"/>
    </row>
    <row r="2586" spans="6:18" s="32" customFormat="1" x14ac:dyDescent="0.25">
      <c r="F2586" s="107"/>
      <c r="R2586" s="37"/>
    </row>
    <row r="2587" spans="6:18" s="32" customFormat="1" x14ac:dyDescent="0.25">
      <c r="F2587" s="107"/>
      <c r="R2587" s="37"/>
    </row>
    <row r="2588" spans="6:18" s="32" customFormat="1" x14ac:dyDescent="0.25">
      <c r="F2588" s="107"/>
      <c r="R2588" s="37"/>
    </row>
    <row r="2589" spans="6:18" s="32" customFormat="1" x14ac:dyDescent="0.25">
      <c r="F2589" s="107"/>
      <c r="R2589" s="37"/>
    </row>
    <row r="2590" spans="6:18" s="32" customFormat="1" x14ac:dyDescent="0.25">
      <c r="F2590" s="107"/>
      <c r="R2590" s="37"/>
    </row>
    <row r="2591" spans="6:18" s="32" customFormat="1" x14ac:dyDescent="0.25">
      <c r="F2591" s="107"/>
      <c r="R2591" s="37"/>
    </row>
    <row r="2592" spans="6:18" s="32" customFormat="1" x14ac:dyDescent="0.25">
      <c r="F2592" s="107"/>
      <c r="R2592" s="37"/>
    </row>
    <row r="2593" spans="6:18" s="32" customFormat="1" x14ac:dyDescent="0.25">
      <c r="F2593" s="107"/>
      <c r="R2593" s="37"/>
    </row>
    <row r="2594" spans="6:18" s="32" customFormat="1" x14ac:dyDescent="0.25">
      <c r="F2594" s="107"/>
      <c r="R2594" s="37"/>
    </row>
    <row r="2595" spans="6:18" s="32" customFormat="1" x14ac:dyDescent="0.25">
      <c r="F2595" s="107"/>
      <c r="R2595" s="37"/>
    </row>
    <row r="2596" spans="6:18" s="32" customFormat="1" x14ac:dyDescent="0.25">
      <c r="F2596" s="107"/>
      <c r="R2596" s="37"/>
    </row>
    <row r="2597" spans="6:18" s="32" customFormat="1" x14ac:dyDescent="0.25">
      <c r="F2597" s="107"/>
      <c r="R2597" s="37"/>
    </row>
    <row r="2598" spans="6:18" s="32" customFormat="1" x14ac:dyDescent="0.25">
      <c r="F2598" s="107"/>
      <c r="R2598" s="37"/>
    </row>
    <row r="2599" spans="6:18" s="32" customFormat="1" x14ac:dyDescent="0.25">
      <c r="F2599" s="107"/>
      <c r="R2599" s="37"/>
    </row>
    <row r="2600" spans="6:18" s="32" customFormat="1" x14ac:dyDescent="0.25">
      <c r="F2600" s="107"/>
      <c r="R2600" s="37"/>
    </row>
    <row r="2601" spans="6:18" s="32" customFormat="1" x14ac:dyDescent="0.25">
      <c r="F2601" s="107"/>
      <c r="R2601" s="37"/>
    </row>
    <row r="2602" spans="6:18" s="32" customFormat="1" x14ac:dyDescent="0.25">
      <c r="F2602" s="107"/>
      <c r="R2602" s="37"/>
    </row>
    <row r="2603" spans="6:18" s="32" customFormat="1" x14ac:dyDescent="0.25">
      <c r="F2603" s="107"/>
      <c r="R2603" s="37"/>
    </row>
    <row r="2604" spans="6:18" s="32" customFormat="1" x14ac:dyDescent="0.25">
      <c r="F2604" s="107"/>
      <c r="R2604" s="37"/>
    </row>
    <row r="2605" spans="6:18" s="32" customFormat="1" x14ac:dyDescent="0.25">
      <c r="F2605" s="107"/>
      <c r="R2605" s="37"/>
    </row>
    <row r="2606" spans="6:18" s="32" customFormat="1" x14ac:dyDescent="0.25">
      <c r="F2606" s="107"/>
      <c r="R2606" s="37"/>
    </row>
    <row r="2607" spans="6:18" s="32" customFormat="1" x14ac:dyDescent="0.25">
      <c r="F2607" s="107"/>
      <c r="R2607" s="37"/>
    </row>
    <row r="2608" spans="6:18" s="32" customFormat="1" x14ac:dyDescent="0.25">
      <c r="F2608" s="107"/>
      <c r="R2608" s="37"/>
    </row>
    <row r="2609" spans="6:18" s="32" customFormat="1" x14ac:dyDescent="0.25">
      <c r="F2609" s="107"/>
      <c r="R2609" s="37"/>
    </row>
    <row r="2610" spans="6:18" s="32" customFormat="1" x14ac:dyDescent="0.25">
      <c r="F2610" s="107"/>
      <c r="R2610" s="37"/>
    </row>
    <row r="2611" spans="6:18" s="32" customFormat="1" x14ac:dyDescent="0.25">
      <c r="F2611" s="107"/>
      <c r="R2611" s="37"/>
    </row>
    <row r="2612" spans="6:18" s="32" customFormat="1" x14ac:dyDescent="0.25">
      <c r="F2612" s="107"/>
      <c r="R2612" s="37"/>
    </row>
    <row r="2613" spans="6:18" s="32" customFormat="1" x14ac:dyDescent="0.25">
      <c r="F2613" s="107"/>
      <c r="R2613" s="37"/>
    </row>
    <row r="2614" spans="6:18" s="32" customFormat="1" x14ac:dyDescent="0.25">
      <c r="F2614" s="107"/>
      <c r="R2614" s="37"/>
    </row>
    <row r="2615" spans="6:18" s="32" customFormat="1" x14ac:dyDescent="0.25">
      <c r="F2615" s="107"/>
      <c r="R2615" s="37"/>
    </row>
    <row r="2616" spans="6:18" s="32" customFormat="1" x14ac:dyDescent="0.25">
      <c r="F2616" s="107"/>
      <c r="R2616" s="37"/>
    </row>
    <row r="2617" spans="6:18" s="32" customFormat="1" x14ac:dyDescent="0.25">
      <c r="F2617" s="107"/>
      <c r="R2617" s="37"/>
    </row>
    <row r="2618" spans="6:18" s="32" customFormat="1" x14ac:dyDescent="0.25">
      <c r="F2618" s="107"/>
      <c r="R2618" s="37"/>
    </row>
    <row r="2619" spans="6:18" s="32" customFormat="1" x14ac:dyDescent="0.25">
      <c r="F2619" s="107"/>
      <c r="R2619" s="37"/>
    </row>
    <row r="2620" spans="6:18" s="32" customFormat="1" x14ac:dyDescent="0.25">
      <c r="F2620" s="107"/>
      <c r="R2620" s="37"/>
    </row>
    <row r="2621" spans="6:18" s="32" customFormat="1" x14ac:dyDescent="0.25">
      <c r="F2621" s="107"/>
      <c r="R2621" s="37"/>
    </row>
    <row r="2622" spans="6:18" s="32" customFormat="1" x14ac:dyDescent="0.25">
      <c r="F2622" s="107"/>
      <c r="R2622" s="37"/>
    </row>
    <row r="2623" spans="6:18" s="32" customFormat="1" x14ac:dyDescent="0.25">
      <c r="F2623" s="107"/>
      <c r="R2623" s="37"/>
    </row>
    <row r="2624" spans="6:18" s="32" customFormat="1" x14ac:dyDescent="0.25">
      <c r="F2624" s="107"/>
      <c r="R2624" s="37"/>
    </row>
    <row r="2625" spans="6:18" s="32" customFormat="1" x14ac:dyDescent="0.25">
      <c r="F2625" s="107"/>
      <c r="R2625" s="37"/>
    </row>
    <row r="2626" spans="6:18" s="32" customFormat="1" x14ac:dyDescent="0.25">
      <c r="F2626" s="107"/>
      <c r="R2626" s="37"/>
    </row>
    <row r="2627" spans="6:18" s="32" customFormat="1" x14ac:dyDescent="0.25">
      <c r="F2627" s="107"/>
      <c r="R2627" s="37"/>
    </row>
    <row r="2628" spans="6:18" s="32" customFormat="1" x14ac:dyDescent="0.25">
      <c r="F2628" s="107"/>
      <c r="R2628" s="37"/>
    </row>
    <row r="2629" spans="6:18" s="32" customFormat="1" x14ac:dyDescent="0.25">
      <c r="F2629" s="107"/>
      <c r="R2629" s="37"/>
    </row>
    <row r="2630" spans="6:18" s="32" customFormat="1" x14ac:dyDescent="0.25">
      <c r="F2630" s="107"/>
      <c r="R2630" s="37"/>
    </row>
    <row r="2631" spans="6:18" s="32" customFormat="1" x14ac:dyDescent="0.25">
      <c r="F2631" s="107"/>
      <c r="R2631" s="37"/>
    </row>
    <row r="2632" spans="6:18" s="32" customFormat="1" x14ac:dyDescent="0.25">
      <c r="F2632" s="107"/>
      <c r="R2632" s="37"/>
    </row>
    <row r="2633" spans="6:18" s="32" customFormat="1" x14ac:dyDescent="0.25">
      <c r="F2633" s="107"/>
      <c r="R2633" s="37"/>
    </row>
    <row r="2634" spans="6:18" s="32" customFormat="1" x14ac:dyDescent="0.25">
      <c r="F2634" s="107"/>
      <c r="R2634" s="37"/>
    </row>
    <row r="2635" spans="6:18" s="32" customFormat="1" x14ac:dyDescent="0.25">
      <c r="F2635" s="107"/>
      <c r="R2635" s="37"/>
    </row>
    <row r="2636" spans="6:18" s="32" customFormat="1" x14ac:dyDescent="0.25">
      <c r="F2636" s="107"/>
      <c r="R2636" s="37"/>
    </row>
    <row r="2637" spans="6:18" s="32" customFormat="1" x14ac:dyDescent="0.25">
      <c r="F2637" s="107"/>
      <c r="R2637" s="37"/>
    </row>
    <row r="2638" spans="6:18" s="32" customFormat="1" x14ac:dyDescent="0.25">
      <c r="F2638" s="107"/>
      <c r="R2638" s="37"/>
    </row>
    <row r="2639" spans="6:18" s="32" customFormat="1" x14ac:dyDescent="0.25">
      <c r="F2639" s="107"/>
      <c r="R2639" s="37"/>
    </row>
    <row r="2640" spans="6:18" s="32" customFormat="1" x14ac:dyDescent="0.25">
      <c r="F2640" s="107"/>
      <c r="R2640" s="37"/>
    </row>
    <row r="2641" spans="6:18" s="32" customFormat="1" x14ac:dyDescent="0.25">
      <c r="F2641" s="107"/>
      <c r="R2641" s="37"/>
    </row>
    <row r="2642" spans="6:18" s="32" customFormat="1" x14ac:dyDescent="0.25">
      <c r="F2642" s="107"/>
      <c r="R2642" s="37"/>
    </row>
    <row r="2643" spans="6:18" s="32" customFormat="1" x14ac:dyDescent="0.25">
      <c r="F2643" s="107"/>
      <c r="R2643" s="37"/>
    </row>
    <row r="2644" spans="6:18" s="32" customFormat="1" x14ac:dyDescent="0.25">
      <c r="F2644" s="107"/>
      <c r="R2644" s="37"/>
    </row>
    <row r="2645" spans="6:18" s="32" customFormat="1" x14ac:dyDescent="0.25">
      <c r="F2645" s="107"/>
      <c r="R2645" s="37"/>
    </row>
    <row r="2646" spans="6:18" s="32" customFormat="1" x14ac:dyDescent="0.25">
      <c r="F2646" s="107"/>
      <c r="R2646" s="37"/>
    </row>
    <row r="2647" spans="6:18" s="32" customFormat="1" x14ac:dyDescent="0.25">
      <c r="F2647" s="107"/>
      <c r="R2647" s="37"/>
    </row>
    <row r="2648" spans="6:18" s="32" customFormat="1" x14ac:dyDescent="0.25">
      <c r="F2648" s="107"/>
      <c r="R2648" s="37"/>
    </row>
    <row r="2649" spans="6:18" s="32" customFormat="1" x14ac:dyDescent="0.25">
      <c r="F2649" s="107"/>
      <c r="R2649" s="37"/>
    </row>
    <row r="2650" spans="6:18" s="32" customFormat="1" x14ac:dyDescent="0.25">
      <c r="F2650" s="107"/>
      <c r="R2650" s="37"/>
    </row>
    <row r="2651" spans="6:18" s="32" customFormat="1" x14ac:dyDescent="0.25">
      <c r="F2651" s="107"/>
      <c r="R2651" s="37"/>
    </row>
    <row r="2652" spans="6:18" s="32" customFormat="1" x14ac:dyDescent="0.25">
      <c r="F2652" s="107"/>
      <c r="R2652" s="37"/>
    </row>
    <row r="2653" spans="6:18" s="32" customFormat="1" x14ac:dyDescent="0.25">
      <c r="F2653" s="107"/>
      <c r="R2653" s="37"/>
    </row>
    <row r="2654" spans="6:18" s="32" customFormat="1" x14ac:dyDescent="0.25">
      <c r="F2654" s="107"/>
      <c r="R2654" s="37"/>
    </row>
    <row r="2655" spans="6:18" s="32" customFormat="1" x14ac:dyDescent="0.25">
      <c r="F2655" s="107"/>
      <c r="R2655" s="37"/>
    </row>
    <row r="2656" spans="6:18" s="32" customFormat="1" x14ac:dyDescent="0.25">
      <c r="F2656" s="107"/>
      <c r="R2656" s="37"/>
    </row>
    <row r="2657" spans="6:18" s="32" customFormat="1" x14ac:dyDescent="0.25">
      <c r="F2657" s="107"/>
      <c r="R2657" s="37"/>
    </row>
    <row r="2658" spans="6:18" s="32" customFormat="1" x14ac:dyDescent="0.25">
      <c r="F2658" s="107"/>
      <c r="R2658" s="37"/>
    </row>
    <row r="2659" spans="6:18" s="32" customFormat="1" x14ac:dyDescent="0.25">
      <c r="F2659" s="107"/>
      <c r="R2659" s="37"/>
    </row>
    <row r="2660" spans="6:18" s="32" customFormat="1" x14ac:dyDescent="0.25">
      <c r="F2660" s="107"/>
      <c r="R2660" s="37"/>
    </row>
    <row r="2661" spans="6:18" s="32" customFormat="1" x14ac:dyDescent="0.25">
      <c r="F2661" s="107"/>
      <c r="R2661" s="37"/>
    </row>
    <row r="2662" spans="6:18" s="32" customFormat="1" x14ac:dyDescent="0.25">
      <c r="F2662" s="107"/>
      <c r="R2662" s="37"/>
    </row>
    <row r="2663" spans="6:18" s="32" customFormat="1" x14ac:dyDescent="0.25">
      <c r="F2663" s="107"/>
      <c r="R2663" s="37"/>
    </row>
    <row r="2664" spans="6:18" s="32" customFormat="1" x14ac:dyDescent="0.25">
      <c r="F2664" s="107"/>
      <c r="R2664" s="37"/>
    </row>
    <row r="2665" spans="6:18" s="32" customFormat="1" x14ac:dyDescent="0.25">
      <c r="F2665" s="107"/>
      <c r="R2665" s="37"/>
    </row>
    <row r="2666" spans="6:18" s="32" customFormat="1" x14ac:dyDescent="0.25">
      <c r="F2666" s="107"/>
      <c r="R2666" s="37"/>
    </row>
    <row r="2667" spans="6:18" s="32" customFormat="1" x14ac:dyDescent="0.25">
      <c r="F2667" s="107"/>
      <c r="R2667" s="37"/>
    </row>
    <row r="2668" spans="6:18" s="32" customFormat="1" x14ac:dyDescent="0.25">
      <c r="F2668" s="107"/>
      <c r="R2668" s="37"/>
    </row>
    <row r="2669" spans="6:18" s="32" customFormat="1" x14ac:dyDescent="0.25">
      <c r="F2669" s="107"/>
      <c r="R2669" s="37"/>
    </row>
    <row r="2670" spans="6:18" s="32" customFormat="1" x14ac:dyDescent="0.25">
      <c r="F2670" s="107"/>
      <c r="R2670" s="37"/>
    </row>
    <row r="2671" spans="6:18" s="32" customFormat="1" x14ac:dyDescent="0.25">
      <c r="F2671" s="107"/>
      <c r="R2671" s="37"/>
    </row>
    <row r="2672" spans="6:18" s="32" customFormat="1" x14ac:dyDescent="0.25">
      <c r="F2672" s="107"/>
      <c r="R2672" s="37"/>
    </row>
    <row r="2673" spans="6:18" s="32" customFormat="1" x14ac:dyDescent="0.25">
      <c r="F2673" s="107"/>
      <c r="R2673" s="37"/>
    </row>
    <row r="2674" spans="6:18" s="32" customFormat="1" x14ac:dyDescent="0.25">
      <c r="F2674" s="107"/>
      <c r="R2674" s="37"/>
    </row>
    <row r="2675" spans="6:18" s="32" customFormat="1" x14ac:dyDescent="0.25">
      <c r="F2675" s="107"/>
      <c r="R2675" s="37"/>
    </row>
    <row r="2676" spans="6:18" s="32" customFormat="1" x14ac:dyDescent="0.25">
      <c r="F2676" s="107"/>
      <c r="R2676" s="37"/>
    </row>
    <row r="2677" spans="6:18" s="32" customFormat="1" x14ac:dyDescent="0.25">
      <c r="F2677" s="107"/>
      <c r="R2677" s="37"/>
    </row>
    <row r="2678" spans="6:18" s="32" customFormat="1" x14ac:dyDescent="0.25">
      <c r="F2678" s="107"/>
      <c r="R2678" s="37"/>
    </row>
    <row r="2679" spans="6:18" s="32" customFormat="1" x14ac:dyDescent="0.25">
      <c r="F2679" s="107"/>
      <c r="R2679" s="37"/>
    </row>
    <row r="2680" spans="6:18" s="32" customFormat="1" x14ac:dyDescent="0.25">
      <c r="F2680" s="107"/>
      <c r="R2680" s="37"/>
    </row>
    <row r="2681" spans="6:18" s="32" customFormat="1" x14ac:dyDescent="0.25">
      <c r="F2681" s="107"/>
      <c r="R2681" s="37"/>
    </row>
    <row r="2682" spans="6:18" s="32" customFormat="1" x14ac:dyDescent="0.25">
      <c r="F2682" s="107"/>
      <c r="R2682" s="37"/>
    </row>
    <row r="2683" spans="6:18" s="32" customFormat="1" x14ac:dyDescent="0.25">
      <c r="F2683" s="107"/>
      <c r="R2683" s="37"/>
    </row>
    <row r="2684" spans="6:18" s="32" customFormat="1" x14ac:dyDescent="0.25">
      <c r="F2684" s="107"/>
      <c r="R2684" s="37"/>
    </row>
    <row r="2685" spans="6:18" s="32" customFormat="1" x14ac:dyDescent="0.25">
      <c r="F2685" s="107"/>
      <c r="R2685" s="37"/>
    </row>
    <row r="2686" spans="6:18" s="32" customFormat="1" x14ac:dyDescent="0.25">
      <c r="F2686" s="107"/>
      <c r="R2686" s="37"/>
    </row>
    <row r="2687" spans="6:18" s="32" customFormat="1" x14ac:dyDescent="0.25">
      <c r="F2687" s="107"/>
      <c r="R2687" s="37"/>
    </row>
    <row r="2688" spans="6:18" s="32" customFormat="1" x14ac:dyDescent="0.25">
      <c r="F2688" s="107"/>
      <c r="R2688" s="37"/>
    </row>
    <row r="2689" spans="6:18" s="32" customFormat="1" x14ac:dyDescent="0.25">
      <c r="F2689" s="107"/>
      <c r="R2689" s="37"/>
    </row>
    <row r="2690" spans="6:18" s="32" customFormat="1" x14ac:dyDescent="0.25">
      <c r="F2690" s="107"/>
      <c r="R2690" s="37"/>
    </row>
    <row r="2691" spans="6:18" s="32" customFormat="1" x14ac:dyDescent="0.25">
      <c r="F2691" s="107"/>
      <c r="R2691" s="37"/>
    </row>
    <row r="2692" spans="6:18" s="32" customFormat="1" x14ac:dyDescent="0.25">
      <c r="F2692" s="107"/>
      <c r="R2692" s="37"/>
    </row>
    <row r="2693" spans="6:18" s="32" customFormat="1" x14ac:dyDescent="0.25">
      <c r="F2693" s="107"/>
      <c r="R2693" s="37"/>
    </row>
    <row r="2694" spans="6:18" s="32" customFormat="1" x14ac:dyDescent="0.25">
      <c r="F2694" s="107"/>
      <c r="R2694" s="37"/>
    </row>
    <row r="2695" spans="6:18" s="32" customFormat="1" x14ac:dyDescent="0.25">
      <c r="F2695" s="107"/>
      <c r="R2695" s="37"/>
    </row>
    <row r="2696" spans="6:18" s="32" customFormat="1" x14ac:dyDescent="0.25">
      <c r="F2696" s="107"/>
      <c r="R2696" s="37"/>
    </row>
    <row r="2697" spans="6:18" s="32" customFormat="1" x14ac:dyDescent="0.25">
      <c r="F2697" s="107"/>
      <c r="R2697" s="37"/>
    </row>
    <row r="2698" spans="6:18" s="32" customFormat="1" x14ac:dyDescent="0.25">
      <c r="F2698" s="107"/>
      <c r="R2698" s="37"/>
    </row>
    <row r="2699" spans="6:18" s="32" customFormat="1" x14ac:dyDescent="0.25">
      <c r="F2699" s="107"/>
      <c r="R2699" s="37"/>
    </row>
    <row r="2700" spans="6:18" s="32" customFormat="1" x14ac:dyDescent="0.25">
      <c r="F2700" s="107"/>
      <c r="R2700" s="37"/>
    </row>
    <row r="2701" spans="6:18" s="32" customFormat="1" x14ac:dyDescent="0.25">
      <c r="F2701" s="107"/>
      <c r="R2701" s="37"/>
    </row>
    <row r="2702" spans="6:18" s="32" customFormat="1" x14ac:dyDescent="0.25">
      <c r="F2702" s="107"/>
      <c r="R2702" s="37"/>
    </row>
    <row r="2703" spans="6:18" s="32" customFormat="1" x14ac:dyDescent="0.25">
      <c r="F2703" s="107"/>
      <c r="R2703" s="37"/>
    </row>
    <row r="2704" spans="6:18" s="32" customFormat="1" x14ac:dyDescent="0.25">
      <c r="F2704" s="107"/>
      <c r="R2704" s="37"/>
    </row>
    <row r="2705" spans="6:18" s="32" customFormat="1" x14ac:dyDescent="0.25">
      <c r="F2705" s="107"/>
      <c r="R2705" s="37"/>
    </row>
    <row r="2706" spans="6:18" s="32" customFormat="1" x14ac:dyDescent="0.25">
      <c r="F2706" s="107"/>
      <c r="R2706" s="37"/>
    </row>
    <row r="2707" spans="6:18" s="32" customFormat="1" x14ac:dyDescent="0.25">
      <c r="F2707" s="107"/>
      <c r="R2707" s="37"/>
    </row>
    <row r="2708" spans="6:18" s="32" customFormat="1" x14ac:dyDescent="0.25">
      <c r="F2708" s="107"/>
      <c r="R2708" s="37"/>
    </row>
    <row r="2709" spans="6:18" s="32" customFormat="1" x14ac:dyDescent="0.25">
      <c r="F2709" s="107"/>
      <c r="R2709" s="37"/>
    </row>
    <row r="2710" spans="6:18" s="32" customFormat="1" x14ac:dyDescent="0.25">
      <c r="F2710" s="107"/>
      <c r="R2710" s="37"/>
    </row>
    <row r="2711" spans="6:18" s="32" customFormat="1" x14ac:dyDescent="0.25">
      <c r="F2711" s="107"/>
      <c r="R2711" s="37"/>
    </row>
    <row r="2712" spans="6:18" s="32" customFormat="1" x14ac:dyDescent="0.25">
      <c r="F2712" s="107"/>
      <c r="R2712" s="37"/>
    </row>
    <row r="2713" spans="6:18" s="32" customFormat="1" x14ac:dyDescent="0.25">
      <c r="F2713" s="107"/>
      <c r="R2713" s="37"/>
    </row>
    <row r="2714" spans="6:18" s="32" customFormat="1" x14ac:dyDescent="0.25">
      <c r="F2714" s="107"/>
      <c r="R2714" s="37"/>
    </row>
    <row r="2715" spans="6:18" s="32" customFormat="1" x14ac:dyDescent="0.25">
      <c r="F2715" s="107"/>
      <c r="R2715" s="37"/>
    </row>
    <row r="2716" spans="6:18" s="32" customFormat="1" x14ac:dyDescent="0.25">
      <c r="F2716" s="107"/>
      <c r="R2716" s="37"/>
    </row>
    <row r="2717" spans="6:18" s="32" customFormat="1" x14ac:dyDescent="0.25">
      <c r="F2717" s="107"/>
      <c r="R2717" s="37"/>
    </row>
    <row r="2718" spans="6:18" s="32" customFormat="1" x14ac:dyDescent="0.25">
      <c r="F2718" s="107"/>
      <c r="R2718" s="37"/>
    </row>
    <row r="2719" spans="6:18" s="32" customFormat="1" x14ac:dyDescent="0.25">
      <c r="F2719" s="107"/>
      <c r="R2719" s="37"/>
    </row>
    <row r="2720" spans="6:18" s="32" customFormat="1" x14ac:dyDescent="0.25">
      <c r="F2720" s="107"/>
      <c r="R2720" s="37"/>
    </row>
    <row r="2721" spans="6:18" s="32" customFormat="1" x14ac:dyDescent="0.25">
      <c r="F2721" s="107"/>
      <c r="R2721" s="37"/>
    </row>
    <row r="2722" spans="6:18" s="32" customFormat="1" x14ac:dyDescent="0.25">
      <c r="F2722" s="107"/>
      <c r="R2722" s="37"/>
    </row>
    <row r="2723" spans="6:18" s="32" customFormat="1" x14ac:dyDescent="0.25">
      <c r="F2723" s="107"/>
      <c r="R2723" s="37"/>
    </row>
    <row r="2724" spans="6:18" s="32" customFormat="1" x14ac:dyDescent="0.25">
      <c r="F2724" s="107"/>
      <c r="R2724" s="37"/>
    </row>
    <row r="2725" spans="6:18" s="32" customFormat="1" x14ac:dyDescent="0.25">
      <c r="F2725" s="107"/>
      <c r="R2725" s="37"/>
    </row>
    <row r="2726" spans="6:18" s="32" customFormat="1" x14ac:dyDescent="0.25">
      <c r="F2726" s="107"/>
      <c r="R2726" s="37"/>
    </row>
    <row r="2727" spans="6:18" s="32" customFormat="1" x14ac:dyDescent="0.25">
      <c r="F2727" s="107"/>
      <c r="R2727" s="37"/>
    </row>
    <row r="2728" spans="6:18" s="32" customFormat="1" x14ac:dyDescent="0.25">
      <c r="F2728" s="107"/>
      <c r="R2728" s="37"/>
    </row>
    <row r="2729" spans="6:18" s="32" customFormat="1" x14ac:dyDescent="0.25">
      <c r="F2729" s="107"/>
      <c r="R2729" s="37"/>
    </row>
    <row r="2730" spans="6:18" s="32" customFormat="1" x14ac:dyDescent="0.25">
      <c r="F2730" s="107"/>
      <c r="R2730" s="37"/>
    </row>
    <row r="2731" spans="6:18" s="32" customFormat="1" x14ac:dyDescent="0.25">
      <c r="F2731" s="107"/>
      <c r="R2731" s="37"/>
    </row>
    <row r="2732" spans="6:18" s="32" customFormat="1" x14ac:dyDescent="0.25">
      <c r="F2732" s="107"/>
      <c r="R2732" s="37"/>
    </row>
    <row r="2733" spans="6:18" s="32" customFormat="1" x14ac:dyDescent="0.25">
      <c r="F2733" s="107"/>
      <c r="R2733" s="37"/>
    </row>
    <row r="2734" spans="6:18" s="32" customFormat="1" x14ac:dyDescent="0.25">
      <c r="F2734" s="107"/>
      <c r="R2734" s="37"/>
    </row>
    <row r="2735" spans="6:18" s="32" customFormat="1" x14ac:dyDescent="0.25">
      <c r="F2735" s="107"/>
      <c r="R2735" s="37"/>
    </row>
    <row r="2736" spans="6:18" s="32" customFormat="1" x14ac:dyDescent="0.25">
      <c r="F2736" s="107"/>
      <c r="R2736" s="37"/>
    </row>
    <row r="2737" spans="6:18" s="32" customFormat="1" x14ac:dyDescent="0.25">
      <c r="F2737" s="107"/>
      <c r="R2737" s="37"/>
    </row>
    <row r="2738" spans="6:18" s="32" customFormat="1" x14ac:dyDescent="0.25">
      <c r="F2738" s="107"/>
      <c r="R2738" s="37"/>
    </row>
    <row r="2739" spans="6:18" s="32" customFormat="1" x14ac:dyDescent="0.25">
      <c r="F2739" s="107"/>
      <c r="R2739" s="37"/>
    </row>
    <row r="2740" spans="6:18" s="32" customFormat="1" x14ac:dyDescent="0.25">
      <c r="F2740" s="107"/>
      <c r="R2740" s="37"/>
    </row>
    <row r="2741" spans="6:18" s="32" customFormat="1" x14ac:dyDescent="0.25">
      <c r="F2741" s="107"/>
      <c r="R2741" s="37"/>
    </row>
    <row r="2742" spans="6:18" s="32" customFormat="1" x14ac:dyDescent="0.25">
      <c r="F2742" s="107"/>
      <c r="R2742" s="37"/>
    </row>
    <row r="2743" spans="6:18" s="32" customFormat="1" x14ac:dyDescent="0.25">
      <c r="F2743" s="107"/>
      <c r="R2743" s="37"/>
    </row>
    <row r="2744" spans="6:18" s="32" customFormat="1" x14ac:dyDescent="0.25">
      <c r="F2744" s="107"/>
      <c r="R2744" s="37"/>
    </row>
    <row r="2745" spans="6:18" s="32" customFormat="1" x14ac:dyDescent="0.25">
      <c r="F2745" s="107"/>
      <c r="R2745" s="37"/>
    </row>
    <row r="2746" spans="6:18" s="32" customFormat="1" x14ac:dyDescent="0.25">
      <c r="F2746" s="107"/>
      <c r="R2746" s="37"/>
    </row>
    <row r="2747" spans="6:18" s="32" customFormat="1" x14ac:dyDescent="0.25">
      <c r="F2747" s="107"/>
      <c r="R2747" s="37"/>
    </row>
    <row r="2748" spans="6:18" s="32" customFormat="1" x14ac:dyDescent="0.25">
      <c r="F2748" s="107"/>
      <c r="R2748" s="37"/>
    </row>
    <row r="2749" spans="6:18" s="32" customFormat="1" x14ac:dyDescent="0.25">
      <c r="F2749" s="107"/>
      <c r="R2749" s="37"/>
    </row>
    <row r="2750" spans="6:18" s="32" customFormat="1" x14ac:dyDescent="0.25">
      <c r="F2750" s="107"/>
      <c r="R2750" s="37"/>
    </row>
    <row r="2751" spans="6:18" s="32" customFormat="1" x14ac:dyDescent="0.25">
      <c r="F2751" s="107"/>
      <c r="R2751" s="37"/>
    </row>
    <row r="2752" spans="6:18" s="32" customFormat="1" x14ac:dyDescent="0.25">
      <c r="F2752" s="107"/>
      <c r="R2752" s="37"/>
    </row>
    <row r="2753" spans="6:18" s="32" customFormat="1" x14ac:dyDescent="0.25">
      <c r="F2753" s="107"/>
      <c r="R2753" s="37"/>
    </row>
    <row r="2754" spans="6:18" s="32" customFormat="1" x14ac:dyDescent="0.25">
      <c r="F2754" s="107"/>
      <c r="R2754" s="37"/>
    </row>
    <row r="2755" spans="6:18" s="32" customFormat="1" x14ac:dyDescent="0.25">
      <c r="F2755" s="107"/>
      <c r="R2755" s="37"/>
    </row>
    <row r="2756" spans="6:18" s="32" customFormat="1" x14ac:dyDescent="0.25">
      <c r="F2756" s="107"/>
      <c r="R2756" s="37"/>
    </row>
    <row r="2757" spans="6:18" s="32" customFormat="1" x14ac:dyDescent="0.25">
      <c r="F2757" s="107"/>
      <c r="R2757" s="37"/>
    </row>
    <row r="2758" spans="6:18" s="32" customFormat="1" x14ac:dyDescent="0.25">
      <c r="F2758" s="107"/>
      <c r="R2758" s="37"/>
    </row>
    <row r="2759" spans="6:18" s="32" customFormat="1" x14ac:dyDescent="0.25">
      <c r="F2759" s="107"/>
      <c r="R2759" s="37"/>
    </row>
    <row r="2760" spans="6:18" s="32" customFormat="1" x14ac:dyDescent="0.25">
      <c r="F2760" s="107"/>
      <c r="R2760" s="37"/>
    </row>
    <row r="2761" spans="6:18" s="32" customFormat="1" x14ac:dyDescent="0.25">
      <c r="F2761" s="107"/>
      <c r="R2761" s="37"/>
    </row>
    <row r="2762" spans="6:18" s="32" customFormat="1" x14ac:dyDescent="0.25">
      <c r="F2762" s="107"/>
      <c r="R2762" s="37"/>
    </row>
    <row r="2763" spans="6:18" s="32" customFormat="1" x14ac:dyDescent="0.25">
      <c r="F2763" s="107"/>
      <c r="R2763" s="37"/>
    </row>
    <row r="2764" spans="6:18" s="32" customFormat="1" x14ac:dyDescent="0.25">
      <c r="F2764" s="107"/>
      <c r="R2764" s="37"/>
    </row>
    <row r="2765" spans="6:18" s="32" customFormat="1" x14ac:dyDescent="0.25">
      <c r="F2765" s="107"/>
      <c r="R2765" s="37"/>
    </row>
    <row r="2766" spans="6:18" s="32" customFormat="1" x14ac:dyDescent="0.25">
      <c r="F2766" s="107"/>
      <c r="R2766" s="37"/>
    </row>
    <row r="2767" spans="6:18" s="32" customFormat="1" x14ac:dyDescent="0.25">
      <c r="F2767" s="107"/>
      <c r="R2767" s="37"/>
    </row>
    <row r="2768" spans="6:18" s="32" customFormat="1" x14ac:dyDescent="0.25">
      <c r="F2768" s="107"/>
      <c r="R2768" s="37"/>
    </row>
    <row r="2769" spans="6:18" s="32" customFormat="1" x14ac:dyDescent="0.25">
      <c r="F2769" s="107"/>
      <c r="R2769" s="37"/>
    </row>
    <row r="2770" spans="6:18" s="32" customFormat="1" x14ac:dyDescent="0.25">
      <c r="F2770" s="107"/>
      <c r="R2770" s="37"/>
    </row>
    <row r="2771" spans="6:18" s="32" customFormat="1" x14ac:dyDescent="0.25">
      <c r="F2771" s="107"/>
      <c r="R2771" s="37"/>
    </row>
    <row r="2772" spans="6:18" s="32" customFormat="1" x14ac:dyDescent="0.25">
      <c r="F2772" s="107"/>
      <c r="R2772" s="37"/>
    </row>
    <row r="2773" spans="6:18" s="32" customFormat="1" x14ac:dyDescent="0.25">
      <c r="F2773" s="107"/>
      <c r="R2773" s="37"/>
    </row>
    <row r="2774" spans="6:18" s="32" customFormat="1" x14ac:dyDescent="0.25">
      <c r="F2774" s="107"/>
      <c r="R2774" s="37"/>
    </row>
    <row r="2775" spans="6:18" s="32" customFormat="1" x14ac:dyDescent="0.25">
      <c r="F2775" s="107"/>
      <c r="R2775" s="37"/>
    </row>
    <row r="2776" spans="6:18" s="32" customFormat="1" x14ac:dyDescent="0.25">
      <c r="F2776" s="107"/>
      <c r="R2776" s="37"/>
    </row>
    <row r="2777" spans="6:18" s="32" customFormat="1" x14ac:dyDescent="0.25">
      <c r="F2777" s="107"/>
      <c r="R2777" s="37"/>
    </row>
    <row r="2778" spans="6:18" s="32" customFormat="1" x14ac:dyDescent="0.25">
      <c r="F2778" s="107"/>
      <c r="R2778" s="37"/>
    </row>
    <row r="2779" spans="6:18" s="32" customFormat="1" x14ac:dyDescent="0.25">
      <c r="F2779" s="107"/>
      <c r="R2779" s="37"/>
    </row>
    <row r="2780" spans="6:18" s="32" customFormat="1" x14ac:dyDescent="0.25">
      <c r="F2780" s="107"/>
      <c r="R2780" s="37"/>
    </row>
    <row r="2781" spans="6:18" s="32" customFormat="1" x14ac:dyDescent="0.25">
      <c r="F2781" s="107"/>
      <c r="R2781" s="37"/>
    </row>
    <row r="2782" spans="6:18" s="32" customFormat="1" x14ac:dyDescent="0.25">
      <c r="F2782" s="107"/>
      <c r="R2782" s="37"/>
    </row>
    <row r="2783" spans="6:18" s="32" customFormat="1" x14ac:dyDescent="0.25">
      <c r="F2783" s="107"/>
      <c r="R2783" s="37"/>
    </row>
    <row r="2784" spans="6:18" s="32" customFormat="1" x14ac:dyDescent="0.25">
      <c r="F2784" s="107"/>
      <c r="R2784" s="37"/>
    </row>
    <row r="2785" spans="6:18" s="32" customFormat="1" x14ac:dyDescent="0.25">
      <c r="F2785" s="107"/>
      <c r="R2785" s="37"/>
    </row>
    <row r="2786" spans="6:18" s="32" customFormat="1" x14ac:dyDescent="0.25">
      <c r="F2786" s="107"/>
      <c r="R2786" s="37"/>
    </row>
    <row r="2787" spans="6:18" s="32" customFormat="1" x14ac:dyDescent="0.25">
      <c r="F2787" s="107"/>
      <c r="R2787" s="37"/>
    </row>
    <row r="2788" spans="6:18" s="32" customFormat="1" x14ac:dyDescent="0.25">
      <c r="F2788" s="107"/>
      <c r="R2788" s="37"/>
    </row>
    <row r="2789" spans="6:18" s="32" customFormat="1" x14ac:dyDescent="0.25">
      <c r="F2789" s="107"/>
      <c r="R2789" s="37"/>
    </row>
    <row r="2790" spans="6:18" s="32" customFormat="1" x14ac:dyDescent="0.25">
      <c r="F2790" s="107"/>
      <c r="R2790" s="37"/>
    </row>
    <row r="2791" spans="6:18" s="32" customFormat="1" x14ac:dyDescent="0.25">
      <c r="F2791" s="107"/>
      <c r="R2791" s="37"/>
    </row>
    <row r="2792" spans="6:18" s="32" customFormat="1" x14ac:dyDescent="0.25">
      <c r="F2792" s="107"/>
      <c r="R2792" s="37"/>
    </row>
    <row r="2793" spans="6:18" s="32" customFormat="1" x14ac:dyDescent="0.25">
      <c r="F2793" s="107"/>
      <c r="R2793" s="37"/>
    </row>
    <row r="2794" spans="6:18" s="32" customFormat="1" x14ac:dyDescent="0.25">
      <c r="F2794" s="107"/>
      <c r="R2794" s="37"/>
    </row>
    <row r="2795" spans="6:18" s="32" customFormat="1" x14ac:dyDescent="0.25">
      <c r="F2795" s="107"/>
      <c r="R2795" s="37"/>
    </row>
    <row r="2796" spans="6:18" s="32" customFormat="1" x14ac:dyDescent="0.25">
      <c r="F2796" s="107"/>
      <c r="R2796" s="37"/>
    </row>
    <row r="2797" spans="6:18" s="32" customFormat="1" x14ac:dyDescent="0.25">
      <c r="F2797" s="107"/>
      <c r="R2797" s="37"/>
    </row>
    <row r="2798" spans="6:18" s="32" customFormat="1" x14ac:dyDescent="0.25">
      <c r="F2798" s="107"/>
      <c r="R2798" s="37"/>
    </row>
    <row r="2799" spans="6:18" s="32" customFormat="1" x14ac:dyDescent="0.25">
      <c r="F2799" s="107"/>
      <c r="R2799" s="37"/>
    </row>
    <row r="2800" spans="6:18" s="32" customFormat="1" x14ac:dyDescent="0.25">
      <c r="F2800" s="107"/>
      <c r="R2800" s="37"/>
    </row>
    <row r="2801" spans="6:18" s="32" customFormat="1" x14ac:dyDescent="0.25">
      <c r="F2801" s="107"/>
      <c r="R2801" s="37"/>
    </row>
    <row r="2802" spans="6:18" s="32" customFormat="1" x14ac:dyDescent="0.25">
      <c r="F2802" s="107"/>
      <c r="R2802" s="37"/>
    </row>
    <row r="2803" spans="6:18" s="32" customFormat="1" x14ac:dyDescent="0.25">
      <c r="F2803" s="107"/>
      <c r="R2803" s="37"/>
    </row>
    <row r="2804" spans="6:18" s="32" customFormat="1" x14ac:dyDescent="0.25">
      <c r="F2804" s="107"/>
      <c r="R2804" s="37"/>
    </row>
    <row r="2805" spans="6:18" s="32" customFormat="1" x14ac:dyDescent="0.25">
      <c r="F2805" s="107"/>
      <c r="R2805" s="37"/>
    </row>
    <row r="2806" spans="6:18" s="32" customFormat="1" x14ac:dyDescent="0.25">
      <c r="F2806" s="107"/>
      <c r="R2806" s="37"/>
    </row>
    <row r="2807" spans="6:18" s="32" customFormat="1" x14ac:dyDescent="0.25">
      <c r="F2807" s="107"/>
      <c r="R2807" s="37"/>
    </row>
    <row r="2808" spans="6:18" s="32" customFormat="1" x14ac:dyDescent="0.25">
      <c r="F2808" s="107"/>
      <c r="R2808" s="37"/>
    </row>
    <row r="2809" spans="6:18" s="32" customFormat="1" x14ac:dyDescent="0.25">
      <c r="F2809" s="107"/>
      <c r="R2809" s="37"/>
    </row>
    <row r="2810" spans="6:18" s="32" customFormat="1" x14ac:dyDescent="0.25">
      <c r="F2810" s="107"/>
      <c r="R2810" s="37"/>
    </row>
    <row r="2811" spans="6:18" s="32" customFormat="1" x14ac:dyDescent="0.25">
      <c r="F2811" s="107"/>
      <c r="R2811" s="37"/>
    </row>
    <row r="2812" spans="6:18" s="32" customFormat="1" x14ac:dyDescent="0.25">
      <c r="F2812" s="107"/>
      <c r="R2812" s="37"/>
    </row>
    <row r="2813" spans="6:18" s="32" customFormat="1" x14ac:dyDescent="0.25">
      <c r="F2813" s="107"/>
      <c r="R2813" s="37"/>
    </row>
    <row r="2814" spans="6:18" s="32" customFormat="1" x14ac:dyDescent="0.25">
      <c r="F2814" s="107"/>
      <c r="R2814" s="37"/>
    </row>
    <row r="2815" spans="6:18" s="32" customFormat="1" x14ac:dyDescent="0.25">
      <c r="F2815" s="107"/>
      <c r="R2815" s="37"/>
    </row>
    <row r="2816" spans="6:18" s="32" customFormat="1" x14ac:dyDescent="0.25">
      <c r="F2816" s="107"/>
      <c r="R2816" s="37"/>
    </row>
    <row r="2817" spans="6:18" s="32" customFormat="1" x14ac:dyDescent="0.25">
      <c r="F2817" s="107"/>
      <c r="R2817" s="37"/>
    </row>
    <row r="2818" spans="6:18" s="32" customFormat="1" x14ac:dyDescent="0.25">
      <c r="F2818" s="107"/>
      <c r="R2818" s="37"/>
    </row>
    <row r="2819" spans="6:18" s="32" customFormat="1" x14ac:dyDescent="0.25">
      <c r="F2819" s="107"/>
      <c r="R2819" s="37"/>
    </row>
    <row r="2820" spans="6:18" s="32" customFormat="1" x14ac:dyDescent="0.25">
      <c r="F2820" s="107"/>
      <c r="R2820" s="37"/>
    </row>
    <row r="2821" spans="6:18" s="32" customFormat="1" x14ac:dyDescent="0.25">
      <c r="F2821" s="107"/>
      <c r="R2821" s="37"/>
    </row>
    <row r="2822" spans="6:18" s="32" customFormat="1" x14ac:dyDescent="0.25">
      <c r="F2822" s="107"/>
      <c r="R2822" s="37"/>
    </row>
    <row r="2823" spans="6:18" s="32" customFormat="1" x14ac:dyDescent="0.25">
      <c r="F2823" s="107"/>
      <c r="R2823" s="37"/>
    </row>
    <row r="2824" spans="6:18" s="32" customFormat="1" x14ac:dyDescent="0.25">
      <c r="F2824" s="107"/>
      <c r="R2824" s="37"/>
    </row>
    <row r="2825" spans="6:18" s="32" customFormat="1" x14ac:dyDescent="0.25">
      <c r="F2825" s="107"/>
      <c r="R2825" s="37"/>
    </row>
    <row r="2826" spans="6:18" s="32" customFormat="1" x14ac:dyDescent="0.25">
      <c r="F2826" s="107"/>
      <c r="R2826" s="37"/>
    </row>
    <row r="2827" spans="6:18" s="32" customFormat="1" x14ac:dyDescent="0.25">
      <c r="F2827" s="107"/>
      <c r="R2827" s="37"/>
    </row>
    <row r="2828" spans="6:18" s="32" customFormat="1" x14ac:dyDescent="0.25">
      <c r="F2828" s="107"/>
      <c r="R2828" s="37"/>
    </row>
    <row r="2829" spans="6:18" s="32" customFormat="1" x14ac:dyDescent="0.25">
      <c r="F2829" s="107"/>
      <c r="R2829" s="37"/>
    </row>
    <row r="2830" spans="6:18" s="32" customFormat="1" x14ac:dyDescent="0.25">
      <c r="F2830" s="107"/>
      <c r="R2830" s="37"/>
    </row>
    <row r="2831" spans="6:18" s="32" customFormat="1" x14ac:dyDescent="0.25">
      <c r="F2831" s="107"/>
      <c r="R2831" s="37"/>
    </row>
    <row r="2832" spans="6:18" s="32" customFormat="1" x14ac:dyDescent="0.25">
      <c r="F2832" s="107"/>
      <c r="R2832" s="37"/>
    </row>
    <row r="2833" spans="6:18" s="32" customFormat="1" x14ac:dyDescent="0.25">
      <c r="F2833" s="107"/>
      <c r="R2833" s="37"/>
    </row>
    <row r="2834" spans="6:18" s="32" customFormat="1" x14ac:dyDescent="0.25">
      <c r="F2834" s="107"/>
      <c r="R2834" s="37"/>
    </row>
    <row r="2835" spans="6:18" s="32" customFormat="1" x14ac:dyDescent="0.25">
      <c r="F2835" s="107"/>
      <c r="R2835" s="37"/>
    </row>
    <row r="2836" spans="6:18" s="32" customFormat="1" x14ac:dyDescent="0.25">
      <c r="F2836" s="107"/>
      <c r="R2836" s="37"/>
    </row>
    <row r="2837" spans="6:18" s="32" customFormat="1" x14ac:dyDescent="0.25">
      <c r="F2837" s="107"/>
      <c r="R2837" s="37"/>
    </row>
    <row r="2838" spans="6:18" s="32" customFormat="1" x14ac:dyDescent="0.25">
      <c r="F2838" s="107"/>
      <c r="R2838" s="37"/>
    </row>
    <row r="2839" spans="6:18" s="32" customFormat="1" x14ac:dyDescent="0.25">
      <c r="F2839" s="107"/>
      <c r="R2839" s="37"/>
    </row>
    <row r="2840" spans="6:18" s="32" customFormat="1" x14ac:dyDescent="0.25">
      <c r="F2840" s="107"/>
      <c r="R2840" s="37"/>
    </row>
    <row r="2841" spans="6:18" s="32" customFormat="1" x14ac:dyDescent="0.25">
      <c r="F2841" s="107"/>
      <c r="R2841" s="37"/>
    </row>
    <row r="2842" spans="6:18" s="32" customFormat="1" x14ac:dyDescent="0.25">
      <c r="F2842" s="107"/>
      <c r="R2842" s="37"/>
    </row>
    <row r="2843" spans="6:18" s="32" customFormat="1" x14ac:dyDescent="0.25">
      <c r="F2843" s="107"/>
      <c r="R2843" s="37"/>
    </row>
    <row r="2844" spans="6:18" s="32" customFormat="1" x14ac:dyDescent="0.25">
      <c r="F2844" s="107"/>
      <c r="R2844" s="37"/>
    </row>
    <row r="2845" spans="6:18" s="32" customFormat="1" x14ac:dyDescent="0.25">
      <c r="F2845" s="107"/>
      <c r="R2845" s="37"/>
    </row>
    <row r="2846" spans="6:18" s="32" customFormat="1" x14ac:dyDescent="0.25">
      <c r="F2846" s="107"/>
      <c r="R2846" s="37"/>
    </row>
    <row r="2847" spans="6:18" s="32" customFormat="1" x14ac:dyDescent="0.25">
      <c r="F2847" s="107"/>
      <c r="R2847" s="37"/>
    </row>
    <row r="2848" spans="6:18" s="32" customFormat="1" x14ac:dyDescent="0.25">
      <c r="F2848" s="107"/>
      <c r="R2848" s="37"/>
    </row>
    <row r="2849" spans="6:18" s="32" customFormat="1" x14ac:dyDescent="0.25">
      <c r="F2849" s="107"/>
      <c r="R2849" s="37"/>
    </row>
    <row r="2850" spans="6:18" s="32" customFormat="1" x14ac:dyDescent="0.25">
      <c r="F2850" s="107"/>
      <c r="R2850" s="37"/>
    </row>
    <row r="2851" spans="6:18" s="32" customFormat="1" x14ac:dyDescent="0.25">
      <c r="F2851" s="107"/>
      <c r="R2851" s="37"/>
    </row>
    <row r="2852" spans="6:18" s="32" customFormat="1" x14ac:dyDescent="0.25">
      <c r="F2852" s="107"/>
      <c r="R2852" s="37"/>
    </row>
    <row r="2853" spans="6:18" s="32" customFormat="1" x14ac:dyDescent="0.25">
      <c r="F2853" s="107"/>
      <c r="R2853" s="37"/>
    </row>
    <row r="2854" spans="6:18" s="32" customFormat="1" x14ac:dyDescent="0.25">
      <c r="F2854" s="107"/>
      <c r="R2854" s="37"/>
    </row>
    <row r="2855" spans="6:18" s="32" customFormat="1" x14ac:dyDescent="0.25">
      <c r="F2855" s="107"/>
      <c r="R2855" s="37"/>
    </row>
    <row r="2856" spans="6:18" s="32" customFormat="1" x14ac:dyDescent="0.25">
      <c r="F2856" s="107"/>
      <c r="R2856" s="37"/>
    </row>
    <row r="2857" spans="6:18" s="32" customFormat="1" x14ac:dyDescent="0.25">
      <c r="F2857" s="107"/>
      <c r="R2857" s="37"/>
    </row>
    <row r="2858" spans="6:18" s="32" customFormat="1" x14ac:dyDescent="0.25">
      <c r="F2858" s="107"/>
      <c r="R2858" s="37"/>
    </row>
    <row r="2859" spans="6:18" s="32" customFormat="1" x14ac:dyDescent="0.25">
      <c r="F2859" s="107"/>
      <c r="R2859" s="37"/>
    </row>
    <row r="2860" spans="6:18" s="32" customFormat="1" x14ac:dyDescent="0.25">
      <c r="F2860" s="107"/>
      <c r="R2860" s="37"/>
    </row>
    <row r="2861" spans="6:18" s="32" customFormat="1" x14ac:dyDescent="0.25">
      <c r="F2861" s="107"/>
      <c r="R2861" s="37"/>
    </row>
    <row r="2862" spans="6:18" s="32" customFormat="1" x14ac:dyDescent="0.25">
      <c r="F2862" s="107"/>
      <c r="R2862" s="37"/>
    </row>
    <row r="2863" spans="6:18" s="32" customFormat="1" x14ac:dyDescent="0.25">
      <c r="F2863" s="107"/>
      <c r="R2863" s="37"/>
    </row>
    <row r="2864" spans="6:18" s="32" customFormat="1" x14ac:dyDescent="0.25">
      <c r="F2864" s="107"/>
      <c r="R2864" s="37"/>
    </row>
    <row r="2865" spans="6:18" s="32" customFormat="1" x14ac:dyDescent="0.25">
      <c r="F2865" s="107"/>
      <c r="R2865" s="37"/>
    </row>
    <row r="2866" spans="6:18" s="32" customFormat="1" x14ac:dyDescent="0.25">
      <c r="F2866" s="107"/>
      <c r="R2866" s="37"/>
    </row>
    <row r="2867" spans="6:18" s="32" customFormat="1" x14ac:dyDescent="0.25">
      <c r="F2867" s="107"/>
      <c r="R2867" s="37"/>
    </row>
    <row r="2868" spans="6:18" s="32" customFormat="1" x14ac:dyDescent="0.25">
      <c r="F2868" s="107"/>
      <c r="R2868" s="37"/>
    </row>
    <row r="2869" spans="6:18" s="32" customFormat="1" x14ac:dyDescent="0.25">
      <c r="F2869" s="107"/>
      <c r="R2869" s="37"/>
    </row>
    <row r="2870" spans="6:18" s="32" customFormat="1" x14ac:dyDescent="0.25">
      <c r="F2870" s="107"/>
      <c r="R2870" s="37"/>
    </row>
    <row r="2871" spans="6:18" s="32" customFormat="1" x14ac:dyDescent="0.25">
      <c r="F2871" s="107"/>
      <c r="R2871" s="37"/>
    </row>
    <row r="2872" spans="6:18" s="32" customFormat="1" x14ac:dyDescent="0.25">
      <c r="F2872" s="107"/>
      <c r="R2872" s="37"/>
    </row>
    <row r="2873" spans="6:18" s="32" customFormat="1" x14ac:dyDescent="0.25">
      <c r="F2873" s="107"/>
      <c r="R2873" s="37"/>
    </row>
    <row r="2874" spans="6:18" s="32" customFormat="1" x14ac:dyDescent="0.25">
      <c r="F2874" s="107"/>
      <c r="R2874" s="37"/>
    </row>
    <row r="2875" spans="6:18" s="32" customFormat="1" x14ac:dyDescent="0.25">
      <c r="F2875" s="107"/>
      <c r="R2875" s="37"/>
    </row>
    <row r="2876" spans="6:18" s="32" customFormat="1" x14ac:dyDescent="0.25">
      <c r="F2876" s="107"/>
      <c r="R2876" s="37"/>
    </row>
    <row r="2877" spans="6:18" s="32" customFormat="1" x14ac:dyDescent="0.25">
      <c r="F2877" s="107"/>
      <c r="R2877" s="37"/>
    </row>
    <row r="2878" spans="6:18" s="32" customFormat="1" x14ac:dyDescent="0.25">
      <c r="F2878" s="107"/>
      <c r="R2878" s="37"/>
    </row>
    <row r="2879" spans="6:18" s="32" customFormat="1" x14ac:dyDescent="0.25">
      <c r="F2879" s="107"/>
      <c r="R2879" s="37"/>
    </row>
    <row r="2880" spans="6:18" s="32" customFormat="1" x14ac:dyDescent="0.25">
      <c r="F2880" s="107"/>
      <c r="R2880" s="37"/>
    </row>
    <row r="2881" spans="6:18" s="32" customFormat="1" x14ac:dyDescent="0.25">
      <c r="F2881" s="107"/>
      <c r="R2881" s="37"/>
    </row>
    <row r="2882" spans="6:18" s="32" customFormat="1" x14ac:dyDescent="0.25">
      <c r="F2882" s="107"/>
      <c r="R2882" s="37"/>
    </row>
    <row r="2883" spans="6:18" s="32" customFormat="1" x14ac:dyDescent="0.25">
      <c r="F2883" s="107"/>
      <c r="R2883" s="37"/>
    </row>
    <row r="2884" spans="6:18" s="32" customFormat="1" x14ac:dyDescent="0.25">
      <c r="F2884" s="107"/>
      <c r="R2884" s="37"/>
    </row>
    <row r="2885" spans="6:18" s="32" customFormat="1" x14ac:dyDescent="0.25">
      <c r="F2885" s="107"/>
      <c r="R2885" s="37"/>
    </row>
    <row r="2886" spans="6:18" s="32" customFormat="1" x14ac:dyDescent="0.25">
      <c r="F2886" s="107"/>
      <c r="R2886" s="37"/>
    </row>
    <row r="2887" spans="6:18" s="32" customFormat="1" x14ac:dyDescent="0.25">
      <c r="F2887" s="107"/>
      <c r="R2887" s="37"/>
    </row>
    <row r="2888" spans="6:18" s="32" customFormat="1" x14ac:dyDescent="0.25">
      <c r="F2888" s="107"/>
      <c r="R2888" s="37"/>
    </row>
    <row r="2889" spans="6:18" s="32" customFormat="1" x14ac:dyDescent="0.25">
      <c r="F2889" s="107"/>
      <c r="R2889" s="37"/>
    </row>
    <row r="2890" spans="6:18" s="32" customFormat="1" x14ac:dyDescent="0.25">
      <c r="F2890" s="107"/>
      <c r="R2890" s="37"/>
    </row>
    <row r="2891" spans="6:18" s="32" customFormat="1" x14ac:dyDescent="0.25">
      <c r="F2891" s="107"/>
      <c r="R2891" s="37"/>
    </row>
    <row r="2892" spans="6:18" s="32" customFormat="1" x14ac:dyDescent="0.25">
      <c r="F2892" s="107"/>
      <c r="R2892" s="37"/>
    </row>
    <row r="2893" spans="6:18" s="32" customFormat="1" x14ac:dyDescent="0.25">
      <c r="F2893" s="107"/>
      <c r="R2893" s="37"/>
    </row>
    <row r="2894" spans="6:18" s="32" customFormat="1" x14ac:dyDescent="0.25">
      <c r="F2894" s="107"/>
      <c r="R2894" s="37"/>
    </row>
    <row r="2895" spans="6:18" s="32" customFormat="1" x14ac:dyDescent="0.25">
      <c r="F2895" s="107"/>
      <c r="R2895" s="37"/>
    </row>
    <row r="2896" spans="6:18" s="32" customFormat="1" x14ac:dyDescent="0.25">
      <c r="F2896" s="107"/>
      <c r="R2896" s="37"/>
    </row>
    <row r="2897" spans="6:18" s="32" customFormat="1" x14ac:dyDescent="0.25">
      <c r="F2897" s="107"/>
      <c r="R2897" s="37"/>
    </row>
    <row r="2898" spans="6:18" s="32" customFormat="1" x14ac:dyDescent="0.25">
      <c r="F2898" s="107"/>
      <c r="R2898" s="37"/>
    </row>
    <row r="2899" spans="6:18" s="32" customFormat="1" x14ac:dyDescent="0.25">
      <c r="F2899" s="107"/>
      <c r="R2899" s="37"/>
    </row>
    <row r="2900" spans="6:18" s="32" customFormat="1" x14ac:dyDescent="0.25">
      <c r="F2900" s="107"/>
      <c r="R2900" s="37"/>
    </row>
    <row r="2901" spans="6:18" s="32" customFormat="1" x14ac:dyDescent="0.25">
      <c r="F2901" s="107"/>
      <c r="R2901" s="37"/>
    </row>
    <row r="2902" spans="6:18" s="32" customFormat="1" x14ac:dyDescent="0.25">
      <c r="F2902" s="107"/>
      <c r="R2902" s="37"/>
    </row>
    <row r="2903" spans="6:18" s="32" customFormat="1" x14ac:dyDescent="0.25">
      <c r="F2903" s="107"/>
      <c r="R2903" s="37"/>
    </row>
    <row r="2904" spans="6:18" s="32" customFormat="1" x14ac:dyDescent="0.25">
      <c r="F2904" s="107"/>
      <c r="R2904" s="37"/>
    </row>
    <row r="2905" spans="6:18" s="32" customFormat="1" x14ac:dyDescent="0.25">
      <c r="F2905" s="107"/>
      <c r="R2905" s="37"/>
    </row>
    <row r="2906" spans="6:18" s="32" customFormat="1" x14ac:dyDescent="0.25">
      <c r="F2906" s="107"/>
      <c r="R2906" s="37"/>
    </row>
    <row r="2907" spans="6:18" s="32" customFormat="1" x14ac:dyDescent="0.25">
      <c r="F2907" s="107"/>
      <c r="R2907" s="37"/>
    </row>
    <row r="2908" spans="6:18" s="32" customFormat="1" x14ac:dyDescent="0.25">
      <c r="F2908" s="107"/>
      <c r="R2908" s="37"/>
    </row>
    <row r="2909" spans="6:18" s="32" customFormat="1" x14ac:dyDescent="0.25">
      <c r="F2909" s="107"/>
      <c r="R2909" s="37"/>
    </row>
    <row r="2910" spans="6:18" s="32" customFormat="1" x14ac:dyDescent="0.25">
      <c r="F2910" s="107"/>
      <c r="R2910" s="37"/>
    </row>
    <row r="2911" spans="6:18" s="32" customFormat="1" x14ac:dyDescent="0.25">
      <c r="F2911" s="107"/>
      <c r="R2911" s="37"/>
    </row>
    <row r="2912" spans="6:18" s="32" customFormat="1" x14ac:dyDescent="0.25">
      <c r="F2912" s="107"/>
      <c r="R2912" s="37"/>
    </row>
    <row r="2913" spans="6:18" s="32" customFormat="1" x14ac:dyDescent="0.25">
      <c r="F2913" s="107"/>
      <c r="R2913" s="37"/>
    </row>
    <row r="2914" spans="6:18" s="32" customFormat="1" x14ac:dyDescent="0.25">
      <c r="F2914" s="107"/>
      <c r="R2914" s="37"/>
    </row>
    <row r="2915" spans="6:18" s="32" customFormat="1" x14ac:dyDescent="0.25">
      <c r="F2915" s="107"/>
      <c r="R2915" s="37"/>
    </row>
    <row r="2916" spans="6:18" s="32" customFormat="1" x14ac:dyDescent="0.25">
      <c r="F2916" s="107"/>
      <c r="R2916" s="37"/>
    </row>
    <row r="2917" spans="6:18" s="32" customFormat="1" x14ac:dyDescent="0.25">
      <c r="F2917" s="107"/>
      <c r="R2917" s="37"/>
    </row>
    <row r="2918" spans="6:18" s="32" customFormat="1" x14ac:dyDescent="0.25">
      <c r="F2918" s="107"/>
      <c r="R2918" s="37"/>
    </row>
    <row r="2919" spans="6:18" s="32" customFormat="1" x14ac:dyDescent="0.25">
      <c r="F2919" s="107"/>
      <c r="R2919" s="37"/>
    </row>
    <row r="2920" spans="6:18" s="32" customFormat="1" x14ac:dyDescent="0.25">
      <c r="F2920" s="107"/>
      <c r="R2920" s="37"/>
    </row>
    <row r="2921" spans="6:18" s="32" customFormat="1" x14ac:dyDescent="0.25">
      <c r="F2921" s="107"/>
      <c r="R2921" s="37"/>
    </row>
    <row r="2922" spans="6:18" s="32" customFormat="1" x14ac:dyDescent="0.25">
      <c r="F2922" s="107"/>
      <c r="R2922" s="37"/>
    </row>
    <row r="2923" spans="6:18" s="32" customFormat="1" x14ac:dyDescent="0.25">
      <c r="F2923" s="107"/>
      <c r="R2923" s="37"/>
    </row>
    <row r="2924" spans="6:18" s="32" customFormat="1" x14ac:dyDescent="0.25">
      <c r="F2924" s="107"/>
      <c r="R2924" s="37"/>
    </row>
    <row r="2925" spans="6:18" s="32" customFormat="1" x14ac:dyDescent="0.25">
      <c r="F2925" s="107"/>
      <c r="R2925" s="37"/>
    </row>
    <row r="2926" spans="6:18" s="32" customFormat="1" x14ac:dyDescent="0.25">
      <c r="F2926" s="107"/>
      <c r="R2926" s="37"/>
    </row>
    <row r="2927" spans="6:18" s="32" customFormat="1" x14ac:dyDescent="0.25">
      <c r="F2927" s="107"/>
      <c r="R2927" s="37"/>
    </row>
    <row r="2928" spans="6:18" s="32" customFormat="1" x14ac:dyDescent="0.25">
      <c r="F2928" s="107"/>
      <c r="R2928" s="37"/>
    </row>
    <row r="2929" spans="6:18" s="32" customFormat="1" x14ac:dyDescent="0.25">
      <c r="F2929" s="107"/>
      <c r="R2929" s="37"/>
    </row>
    <row r="2930" spans="6:18" s="32" customFormat="1" x14ac:dyDescent="0.25">
      <c r="F2930" s="107"/>
      <c r="R2930" s="37"/>
    </row>
    <row r="2931" spans="6:18" s="32" customFormat="1" x14ac:dyDescent="0.25">
      <c r="F2931" s="107"/>
      <c r="R2931" s="37"/>
    </row>
    <row r="2932" spans="6:18" s="32" customFormat="1" x14ac:dyDescent="0.25">
      <c r="F2932" s="107"/>
      <c r="R2932" s="37"/>
    </row>
    <row r="2933" spans="6:18" s="32" customFormat="1" x14ac:dyDescent="0.25">
      <c r="F2933" s="107"/>
      <c r="R2933" s="37"/>
    </row>
    <row r="2934" spans="6:18" s="32" customFormat="1" x14ac:dyDescent="0.25">
      <c r="F2934" s="107"/>
      <c r="R2934" s="37"/>
    </row>
    <row r="2935" spans="6:18" s="32" customFormat="1" x14ac:dyDescent="0.25">
      <c r="F2935" s="107"/>
      <c r="R2935" s="37"/>
    </row>
    <row r="2936" spans="6:18" s="32" customFormat="1" x14ac:dyDescent="0.25">
      <c r="F2936" s="107"/>
      <c r="R2936" s="37"/>
    </row>
    <row r="2937" spans="6:18" s="32" customFormat="1" x14ac:dyDescent="0.25">
      <c r="F2937" s="107"/>
      <c r="R2937" s="37"/>
    </row>
    <row r="2938" spans="6:18" s="32" customFormat="1" x14ac:dyDescent="0.25">
      <c r="F2938" s="107"/>
      <c r="R2938" s="37"/>
    </row>
    <row r="2939" spans="6:18" s="32" customFormat="1" x14ac:dyDescent="0.25">
      <c r="F2939" s="107"/>
      <c r="R2939" s="37"/>
    </row>
    <row r="2940" spans="6:18" s="32" customFormat="1" x14ac:dyDescent="0.25">
      <c r="F2940" s="107"/>
      <c r="R2940" s="37"/>
    </row>
    <row r="2941" spans="6:18" s="32" customFormat="1" x14ac:dyDescent="0.25">
      <c r="F2941" s="107"/>
      <c r="R2941" s="37"/>
    </row>
    <row r="2942" spans="6:18" s="32" customFormat="1" x14ac:dyDescent="0.25">
      <c r="F2942" s="107"/>
      <c r="R2942" s="37"/>
    </row>
    <row r="2943" spans="6:18" s="32" customFormat="1" x14ac:dyDescent="0.25">
      <c r="F2943" s="107"/>
      <c r="R2943" s="37"/>
    </row>
    <row r="2944" spans="6:18" s="32" customFormat="1" x14ac:dyDescent="0.25">
      <c r="F2944" s="107"/>
      <c r="R2944" s="37"/>
    </row>
    <row r="2945" spans="6:18" s="32" customFormat="1" x14ac:dyDescent="0.25">
      <c r="F2945" s="107"/>
      <c r="R2945" s="37"/>
    </row>
    <row r="2946" spans="6:18" s="32" customFormat="1" x14ac:dyDescent="0.25">
      <c r="F2946" s="107"/>
      <c r="R2946" s="37"/>
    </row>
    <row r="2947" spans="6:18" s="32" customFormat="1" x14ac:dyDescent="0.25">
      <c r="F2947" s="107"/>
      <c r="R2947" s="37"/>
    </row>
    <row r="2948" spans="6:18" s="32" customFormat="1" x14ac:dyDescent="0.25">
      <c r="F2948" s="107"/>
      <c r="R2948" s="37"/>
    </row>
    <row r="2949" spans="6:18" s="32" customFormat="1" x14ac:dyDescent="0.25">
      <c r="F2949" s="107"/>
      <c r="R2949" s="37"/>
    </row>
    <row r="2950" spans="6:18" s="32" customFormat="1" x14ac:dyDescent="0.25">
      <c r="F2950" s="107"/>
      <c r="R2950" s="37"/>
    </row>
    <row r="2951" spans="6:18" s="32" customFormat="1" x14ac:dyDescent="0.25">
      <c r="F2951" s="107"/>
      <c r="R2951" s="37"/>
    </row>
    <row r="2952" spans="6:18" s="32" customFormat="1" x14ac:dyDescent="0.25">
      <c r="F2952" s="107"/>
      <c r="R2952" s="37"/>
    </row>
    <row r="2953" spans="6:18" s="32" customFormat="1" x14ac:dyDescent="0.25">
      <c r="F2953" s="107"/>
      <c r="R2953" s="37"/>
    </row>
    <row r="2954" spans="6:18" s="32" customFormat="1" x14ac:dyDescent="0.25">
      <c r="F2954" s="107"/>
      <c r="R2954" s="37"/>
    </row>
    <row r="2955" spans="6:18" s="32" customFormat="1" x14ac:dyDescent="0.25">
      <c r="F2955" s="107"/>
      <c r="R2955" s="37"/>
    </row>
    <row r="2956" spans="6:18" s="32" customFormat="1" x14ac:dyDescent="0.25">
      <c r="F2956" s="107"/>
      <c r="R2956" s="37"/>
    </row>
    <row r="2957" spans="6:18" s="32" customFormat="1" x14ac:dyDescent="0.25">
      <c r="F2957" s="107"/>
      <c r="R2957" s="37"/>
    </row>
    <row r="2958" spans="6:18" s="32" customFormat="1" x14ac:dyDescent="0.25">
      <c r="F2958" s="107"/>
      <c r="R2958" s="37"/>
    </row>
    <row r="2959" spans="6:18" s="32" customFormat="1" x14ac:dyDescent="0.25">
      <c r="F2959" s="107"/>
      <c r="R2959" s="37"/>
    </row>
    <row r="2960" spans="6:18" s="32" customFormat="1" x14ac:dyDescent="0.25">
      <c r="F2960" s="107"/>
      <c r="R2960" s="37"/>
    </row>
    <row r="2961" spans="6:18" s="32" customFormat="1" x14ac:dyDescent="0.25">
      <c r="F2961" s="107"/>
      <c r="R2961" s="37"/>
    </row>
    <row r="2962" spans="6:18" s="32" customFormat="1" x14ac:dyDescent="0.25">
      <c r="F2962" s="107"/>
      <c r="R2962" s="37"/>
    </row>
    <row r="2963" spans="6:18" s="32" customFormat="1" x14ac:dyDescent="0.25">
      <c r="F2963" s="107"/>
      <c r="R2963" s="37"/>
    </row>
    <row r="2964" spans="6:18" s="32" customFormat="1" x14ac:dyDescent="0.25">
      <c r="F2964" s="107"/>
      <c r="R2964" s="37"/>
    </row>
    <row r="2965" spans="6:18" s="32" customFormat="1" x14ac:dyDescent="0.25">
      <c r="F2965" s="107"/>
      <c r="R2965" s="37"/>
    </row>
    <row r="2966" spans="6:18" s="32" customFormat="1" x14ac:dyDescent="0.25">
      <c r="F2966" s="107"/>
      <c r="R2966" s="37"/>
    </row>
    <row r="2967" spans="6:18" s="32" customFormat="1" x14ac:dyDescent="0.25">
      <c r="F2967" s="107"/>
      <c r="R2967" s="37"/>
    </row>
    <row r="2968" spans="6:18" s="32" customFormat="1" x14ac:dyDescent="0.25">
      <c r="F2968" s="107"/>
      <c r="R2968" s="37"/>
    </row>
    <row r="2969" spans="6:18" s="32" customFormat="1" x14ac:dyDescent="0.25">
      <c r="F2969" s="107"/>
      <c r="R2969" s="37"/>
    </row>
    <row r="2970" spans="6:18" s="32" customFormat="1" x14ac:dyDescent="0.25">
      <c r="F2970" s="107"/>
      <c r="R2970" s="37"/>
    </row>
    <row r="2971" spans="6:18" s="32" customFormat="1" x14ac:dyDescent="0.25">
      <c r="F2971" s="107"/>
      <c r="R2971" s="37"/>
    </row>
    <row r="2972" spans="6:18" s="32" customFormat="1" x14ac:dyDescent="0.25">
      <c r="F2972" s="107"/>
      <c r="R2972" s="37"/>
    </row>
    <row r="2973" spans="6:18" s="32" customFormat="1" x14ac:dyDescent="0.25">
      <c r="F2973" s="107"/>
      <c r="R2973" s="37"/>
    </row>
    <row r="2974" spans="6:18" s="32" customFormat="1" x14ac:dyDescent="0.25">
      <c r="F2974" s="107"/>
      <c r="R2974" s="37"/>
    </row>
    <row r="2975" spans="6:18" s="32" customFormat="1" x14ac:dyDescent="0.25">
      <c r="F2975" s="107"/>
      <c r="R2975" s="37"/>
    </row>
    <row r="2976" spans="6:18" s="32" customFormat="1" x14ac:dyDescent="0.25">
      <c r="F2976" s="107"/>
      <c r="R2976" s="37"/>
    </row>
    <row r="2977" spans="6:18" s="32" customFormat="1" x14ac:dyDescent="0.25">
      <c r="F2977" s="107"/>
      <c r="R2977" s="37"/>
    </row>
    <row r="2978" spans="6:18" s="32" customFormat="1" x14ac:dyDescent="0.25">
      <c r="F2978" s="107"/>
      <c r="R2978" s="37"/>
    </row>
    <row r="2979" spans="6:18" s="32" customFormat="1" x14ac:dyDescent="0.25">
      <c r="F2979" s="107"/>
      <c r="R2979" s="37"/>
    </row>
    <row r="2980" spans="6:18" s="32" customFormat="1" x14ac:dyDescent="0.25">
      <c r="F2980" s="107"/>
      <c r="R2980" s="37"/>
    </row>
    <row r="2981" spans="6:18" s="32" customFormat="1" x14ac:dyDescent="0.25">
      <c r="F2981" s="107"/>
      <c r="R2981" s="37"/>
    </row>
    <row r="2982" spans="6:18" s="32" customFormat="1" x14ac:dyDescent="0.25">
      <c r="F2982" s="107"/>
      <c r="R2982" s="37"/>
    </row>
    <row r="2983" spans="6:18" s="32" customFormat="1" x14ac:dyDescent="0.25">
      <c r="F2983" s="107"/>
      <c r="R2983" s="37"/>
    </row>
    <row r="2984" spans="6:18" s="32" customFormat="1" x14ac:dyDescent="0.25">
      <c r="F2984" s="107"/>
      <c r="R2984" s="37"/>
    </row>
    <row r="2985" spans="6:18" s="32" customFormat="1" x14ac:dyDescent="0.25">
      <c r="F2985" s="107"/>
      <c r="R2985" s="37"/>
    </row>
    <row r="2986" spans="6:18" s="32" customFormat="1" x14ac:dyDescent="0.25">
      <c r="F2986" s="107"/>
      <c r="R2986" s="37"/>
    </row>
    <row r="2987" spans="6:18" s="32" customFormat="1" x14ac:dyDescent="0.25">
      <c r="F2987" s="107"/>
      <c r="R2987" s="37"/>
    </row>
    <row r="2988" spans="6:18" s="32" customFormat="1" x14ac:dyDescent="0.25">
      <c r="F2988" s="107"/>
      <c r="R2988" s="37"/>
    </row>
    <row r="2989" spans="6:18" s="32" customFormat="1" x14ac:dyDescent="0.25">
      <c r="F2989" s="107"/>
      <c r="R2989" s="37"/>
    </row>
    <row r="2990" spans="6:18" s="32" customFormat="1" x14ac:dyDescent="0.25">
      <c r="F2990" s="107"/>
      <c r="R2990" s="37"/>
    </row>
    <row r="2991" spans="6:18" s="32" customFormat="1" x14ac:dyDescent="0.25">
      <c r="F2991" s="107"/>
      <c r="R2991" s="37"/>
    </row>
    <row r="2992" spans="6:18" s="32" customFormat="1" x14ac:dyDescent="0.25">
      <c r="F2992" s="107"/>
      <c r="R2992" s="37"/>
    </row>
    <row r="2993" spans="6:18" s="32" customFormat="1" x14ac:dyDescent="0.25">
      <c r="F2993" s="107"/>
      <c r="R2993" s="37"/>
    </row>
    <row r="2994" spans="6:18" s="32" customFormat="1" x14ac:dyDescent="0.25">
      <c r="F2994" s="107"/>
      <c r="R2994" s="37"/>
    </row>
    <row r="2995" spans="6:18" s="32" customFormat="1" x14ac:dyDescent="0.25">
      <c r="F2995" s="107"/>
      <c r="R2995" s="37"/>
    </row>
    <row r="2996" spans="6:18" s="32" customFormat="1" x14ac:dyDescent="0.25">
      <c r="F2996" s="107"/>
      <c r="R2996" s="37"/>
    </row>
    <row r="2997" spans="6:18" s="32" customFormat="1" x14ac:dyDescent="0.25">
      <c r="F2997" s="107"/>
      <c r="R2997" s="37"/>
    </row>
    <row r="2998" spans="6:18" s="32" customFormat="1" x14ac:dyDescent="0.25">
      <c r="F2998" s="107"/>
      <c r="R2998" s="37"/>
    </row>
    <row r="2999" spans="6:18" s="32" customFormat="1" x14ac:dyDescent="0.25">
      <c r="F2999" s="107"/>
      <c r="R2999" s="37"/>
    </row>
    <row r="3000" spans="6:18" s="32" customFormat="1" x14ac:dyDescent="0.25">
      <c r="F3000" s="107"/>
      <c r="R3000" s="37"/>
    </row>
    <row r="3001" spans="6:18" s="32" customFormat="1" x14ac:dyDescent="0.25">
      <c r="F3001" s="107"/>
      <c r="R3001" s="37"/>
    </row>
    <row r="3002" spans="6:18" s="32" customFormat="1" x14ac:dyDescent="0.25">
      <c r="F3002" s="107"/>
      <c r="R3002" s="37"/>
    </row>
    <row r="3003" spans="6:18" s="32" customFormat="1" x14ac:dyDescent="0.25">
      <c r="F3003" s="107"/>
      <c r="R3003" s="37"/>
    </row>
    <row r="3004" spans="6:18" s="32" customFormat="1" x14ac:dyDescent="0.25">
      <c r="F3004" s="107"/>
      <c r="R3004" s="37"/>
    </row>
    <row r="3005" spans="6:18" s="32" customFormat="1" x14ac:dyDescent="0.25">
      <c r="F3005" s="107"/>
      <c r="R3005" s="37"/>
    </row>
    <row r="3006" spans="6:18" s="32" customFormat="1" x14ac:dyDescent="0.25">
      <c r="F3006" s="107"/>
      <c r="R3006" s="37"/>
    </row>
    <row r="3007" spans="6:18" s="32" customFormat="1" x14ac:dyDescent="0.25">
      <c r="F3007" s="107"/>
      <c r="R3007" s="37"/>
    </row>
    <row r="3008" spans="6:18" s="32" customFormat="1" x14ac:dyDescent="0.25">
      <c r="F3008" s="107"/>
      <c r="R3008" s="37"/>
    </row>
    <row r="3009" spans="6:18" s="32" customFormat="1" x14ac:dyDescent="0.25">
      <c r="F3009" s="107"/>
      <c r="R3009" s="37"/>
    </row>
    <row r="3010" spans="6:18" s="32" customFormat="1" x14ac:dyDescent="0.25">
      <c r="F3010" s="107"/>
      <c r="R3010" s="37"/>
    </row>
    <row r="3011" spans="6:18" s="32" customFormat="1" x14ac:dyDescent="0.25">
      <c r="F3011" s="107"/>
      <c r="R3011" s="37"/>
    </row>
    <row r="3012" spans="6:18" s="32" customFormat="1" x14ac:dyDescent="0.25">
      <c r="F3012" s="107"/>
      <c r="R3012" s="37"/>
    </row>
    <row r="3013" spans="6:18" s="32" customFormat="1" x14ac:dyDescent="0.25">
      <c r="F3013" s="107"/>
      <c r="R3013" s="37"/>
    </row>
    <row r="3014" spans="6:18" s="32" customFormat="1" x14ac:dyDescent="0.25">
      <c r="F3014" s="107"/>
      <c r="R3014" s="37"/>
    </row>
    <row r="3015" spans="6:18" s="32" customFormat="1" x14ac:dyDescent="0.25">
      <c r="F3015" s="107"/>
      <c r="R3015" s="37"/>
    </row>
    <row r="3016" spans="6:18" s="32" customFormat="1" x14ac:dyDescent="0.25">
      <c r="F3016" s="107"/>
      <c r="R3016" s="37"/>
    </row>
    <row r="3017" spans="6:18" s="32" customFormat="1" x14ac:dyDescent="0.25">
      <c r="F3017" s="107"/>
      <c r="R3017" s="37"/>
    </row>
    <row r="3018" spans="6:18" s="32" customFormat="1" x14ac:dyDescent="0.25">
      <c r="F3018" s="107"/>
      <c r="R3018" s="37"/>
    </row>
    <row r="3019" spans="6:18" s="32" customFormat="1" x14ac:dyDescent="0.25">
      <c r="F3019" s="107"/>
      <c r="R3019" s="37"/>
    </row>
    <row r="3020" spans="6:18" s="32" customFormat="1" x14ac:dyDescent="0.25">
      <c r="F3020" s="107"/>
      <c r="R3020" s="37"/>
    </row>
    <row r="3021" spans="6:18" s="32" customFormat="1" x14ac:dyDescent="0.25">
      <c r="F3021" s="107"/>
      <c r="R3021" s="37"/>
    </row>
    <row r="3022" spans="6:18" s="32" customFormat="1" x14ac:dyDescent="0.25">
      <c r="F3022" s="107"/>
      <c r="R3022" s="37"/>
    </row>
    <row r="3023" spans="6:18" s="32" customFormat="1" x14ac:dyDescent="0.25">
      <c r="F3023" s="107"/>
      <c r="R3023" s="37"/>
    </row>
    <row r="3024" spans="6:18" s="32" customFormat="1" x14ac:dyDescent="0.25">
      <c r="F3024" s="107"/>
      <c r="R3024" s="37"/>
    </row>
    <row r="3025" spans="6:18" s="32" customFormat="1" x14ac:dyDescent="0.25">
      <c r="F3025" s="107"/>
      <c r="R3025" s="37"/>
    </row>
    <row r="3026" spans="6:18" s="32" customFormat="1" x14ac:dyDescent="0.25">
      <c r="F3026" s="107"/>
      <c r="R3026" s="37"/>
    </row>
    <row r="3027" spans="6:18" s="32" customFormat="1" x14ac:dyDescent="0.25">
      <c r="F3027" s="107"/>
      <c r="R3027" s="37"/>
    </row>
    <row r="3028" spans="6:18" s="32" customFormat="1" x14ac:dyDescent="0.25">
      <c r="F3028" s="107"/>
      <c r="R3028" s="37"/>
    </row>
    <row r="3029" spans="6:18" s="32" customFormat="1" x14ac:dyDescent="0.25">
      <c r="F3029" s="107"/>
      <c r="R3029" s="37"/>
    </row>
    <row r="3030" spans="6:18" s="32" customFormat="1" x14ac:dyDescent="0.25">
      <c r="F3030" s="107"/>
      <c r="R3030" s="37"/>
    </row>
    <row r="3031" spans="6:18" s="32" customFormat="1" x14ac:dyDescent="0.25">
      <c r="F3031" s="107"/>
      <c r="R3031" s="37"/>
    </row>
    <row r="3032" spans="6:18" s="32" customFormat="1" x14ac:dyDescent="0.25">
      <c r="F3032" s="107"/>
      <c r="R3032" s="37"/>
    </row>
    <row r="3033" spans="6:18" s="32" customFormat="1" x14ac:dyDescent="0.25">
      <c r="F3033" s="107"/>
      <c r="R3033" s="37"/>
    </row>
    <row r="3034" spans="6:18" s="32" customFormat="1" x14ac:dyDescent="0.25">
      <c r="F3034" s="107"/>
      <c r="R3034" s="37"/>
    </row>
    <row r="3035" spans="6:18" s="32" customFormat="1" x14ac:dyDescent="0.25">
      <c r="F3035" s="107"/>
      <c r="R3035" s="37"/>
    </row>
    <row r="3036" spans="6:18" s="32" customFormat="1" x14ac:dyDescent="0.25">
      <c r="F3036" s="107"/>
      <c r="R3036" s="37"/>
    </row>
    <row r="3037" spans="6:18" s="32" customFormat="1" x14ac:dyDescent="0.25">
      <c r="F3037" s="107"/>
      <c r="R3037" s="37"/>
    </row>
    <row r="3038" spans="6:18" s="32" customFormat="1" x14ac:dyDescent="0.25">
      <c r="F3038" s="107"/>
      <c r="R3038" s="37"/>
    </row>
    <row r="3039" spans="6:18" s="32" customFormat="1" x14ac:dyDescent="0.25">
      <c r="F3039" s="107"/>
      <c r="R3039" s="37"/>
    </row>
    <row r="3040" spans="6:18" s="32" customFormat="1" x14ac:dyDescent="0.25">
      <c r="F3040" s="107"/>
      <c r="R3040" s="37"/>
    </row>
    <row r="3041" spans="6:18" s="32" customFormat="1" x14ac:dyDescent="0.25">
      <c r="F3041" s="107"/>
      <c r="R3041" s="37"/>
    </row>
    <row r="3042" spans="6:18" s="32" customFormat="1" x14ac:dyDescent="0.25">
      <c r="F3042" s="107"/>
      <c r="R3042" s="37"/>
    </row>
    <row r="3043" spans="6:18" s="32" customFormat="1" x14ac:dyDescent="0.25">
      <c r="F3043" s="107"/>
      <c r="R3043" s="37"/>
    </row>
    <row r="3044" spans="6:18" s="32" customFormat="1" x14ac:dyDescent="0.25">
      <c r="F3044" s="107"/>
      <c r="R3044" s="37"/>
    </row>
    <row r="3045" spans="6:18" s="32" customFormat="1" x14ac:dyDescent="0.25">
      <c r="F3045" s="107"/>
      <c r="R3045" s="37"/>
    </row>
    <row r="3046" spans="6:18" s="32" customFormat="1" x14ac:dyDescent="0.25">
      <c r="F3046" s="107"/>
      <c r="R3046" s="37"/>
    </row>
    <row r="3047" spans="6:18" s="32" customFormat="1" x14ac:dyDescent="0.25">
      <c r="F3047" s="107"/>
      <c r="R3047" s="37"/>
    </row>
    <row r="3048" spans="6:18" s="32" customFormat="1" x14ac:dyDescent="0.25">
      <c r="F3048" s="107"/>
      <c r="R3048" s="37"/>
    </row>
    <row r="3049" spans="6:18" s="32" customFormat="1" x14ac:dyDescent="0.25">
      <c r="F3049" s="107"/>
      <c r="R3049" s="37"/>
    </row>
    <row r="3050" spans="6:18" s="32" customFormat="1" x14ac:dyDescent="0.25">
      <c r="F3050" s="107"/>
      <c r="R3050" s="37"/>
    </row>
    <row r="3051" spans="6:18" s="32" customFormat="1" x14ac:dyDescent="0.25">
      <c r="F3051" s="107"/>
      <c r="R3051" s="37"/>
    </row>
    <row r="3052" spans="6:18" s="32" customFormat="1" x14ac:dyDescent="0.25">
      <c r="F3052" s="107"/>
      <c r="R3052" s="37"/>
    </row>
    <row r="3053" spans="6:18" s="32" customFormat="1" x14ac:dyDescent="0.25">
      <c r="F3053" s="107"/>
      <c r="R3053" s="37"/>
    </row>
    <row r="3054" spans="6:18" s="32" customFormat="1" x14ac:dyDescent="0.25">
      <c r="F3054" s="107"/>
      <c r="R3054" s="37"/>
    </row>
    <row r="3055" spans="6:18" s="32" customFormat="1" x14ac:dyDescent="0.25">
      <c r="F3055" s="107"/>
      <c r="R3055" s="37"/>
    </row>
    <row r="3056" spans="6:18" s="32" customFormat="1" x14ac:dyDescent="0.25">
      <c r="F3056" s="107"/>
      <c r="R3056" s="37"/>
    </row>
    <row r="3057" spans="6:18" s="32" customFormat="1" x14ac:dyDescent="0.25">
      <c r="F3057" s="107"/>
      <c r="R3057" s="37"/>
    </row>
    <row r="3058" spans="6:18" s="32" customFormat="1" x14ac:dyDescent="0.25">
      <c r="F3058" s="107"/>
      <c r="R3058" s="37"/>
    </row>
    <row r="3059" spans="6:18" s="32" customFormat="1" x14ac:dyDescent="0.25">
      <c r="F3059" s="107"/>
      <c r="R3059" s="37"/>
    </row>
    <row r="3060" spans="6:18" s="32" customFormat="1" x14ac:dyDescent="0.25">
      <c r="F3060" s="107"/>
      <c r="R3060" s="37"/>
    </row>
    <row r="3061" spans="6:18" s="32" customFormat="1" x14ac:dyDescent="0.25">
      <c r="F3061" s="107"/>
      <c r="R3061" s="37"/>
    </row>
    <row r="3062" spans="6:18" s="32" customFormat="1" x14ac:dyDescent="0.25">
      <c r="F3062" s="107"/>
      <c r="R3062" s="37"/>
    </row>
    <row r="3063" spans="6:18" s="32" customFormat="1" x14ac:dyDescent="0.25">
      <c r="F3063" s="107"/>
      <c r="R3063" s="37"/>
    </row>
    <row r="3064" spans="6:18" s="32" customFormat="1" x14ac:dyDescent="0.25">
      <c r="F3064" s="107"/>
      <c r="R3064" s="37"/>
    </row>
    <row r="3065" spans="6:18" s="32" customFormat="1" x14ac:dyDescent="0.25">
      <c r="F3065" s="107"/>
      <c r="R3065" s="37"/>
    </row>
    <row r="3066" spans="6:18" s="32" customFormat="1" x14ac:dyDescent="0.25">
      <c r="F3066" s="107"/>
      <c r="R3066" s="37"/>
    </row>
    <row r="3067" spans="6:18" s="32" customFormat="1" x14ac:dyDescent="0.25">
      <c r="F3067" s="107"/>
      <c r="R3067" s="37"/>
    </row>
    <row r="3068" spans="6:18" s="32" customFormat="1" x14ac:dyDescent="0.25">
      <c r="F3068" s="107"/>
      <c r="R3068" s="37"/>
    </row>
    <row r="3069" spans="6:18" s="32" customFormat="1" x14ac:dyDescent="0.25">
      <c r="F3069" s="107"/>
      <c r="R3069" s="37"/>
    </row>
    <row r="3070" spans="6:18" s="32" customFormat="1" x14ac:dyDescent="0.25">
      <c r="F3070" s="107"/>
      <c r="R3070" s="37"/>
    </row>
    <row r="3071" spans="6:18" s="32" customFormat="1" x14ac:dyDescent="0.25">
      <c r="F3071" s="107"/>
      <c r="R3071" s="37"/>
    </row>
    <row r="3072" spans="6:18" s="32" customFormat="1" x14ac:dyDescent="0.25">
      <c r="F3072" s="107"/>
      <c r="R3072" s="37"/>
    </row>
    <row r="3073" spans="6:18" s="32" customFormat="1" x14ac:dyDescent="0.25">
      <c r="F3073" s="107"/>
      <c r="R3073" s="37"/>
    </row>
    <row r="3074" spans="6:18" s="32" customFormat="1" x14ac:dyDescent="0.25">
      <c r="F3074" s="107"/>
      <c r="R3074" s="37"/>
    </row>
    <row r="3075" spans="6:18" s="32" customFormat="1" x14ac:dyDescent="0.25">
      <c r="F3075" s="107"/>
      <c r="R3075" s="37"/>
    </row>
    <row r="3076" spans="6:18" s="32" customFormat="1" x14ac:dyDescent="0.25">
      <c r="F3076" s="107"/>
      <c r="R3076" s="37"/>
    </row>
    <row r="3077" spans="6:18" s="32" customFormat="1" x14ac:dyDescent="0.25">
      <c r="F3077" s="107"/>
      <c r="R3077" s="37"/>
    </row>
    <row r="3078" spans="6:18" s="32" customFormat="1" x14ac:dyDescent="0.25">
      <c r="F3078" s="107"/>
      <c r="R3078" s="37"/>
    </row>
    <row r="3079" spans="6:18" s="32" customFormat="1" x14ac:dyDescent="0.25">
      <c r="F3079" s="107"/>
      <c r="R3079" s="37"/>
    </row>
    <row r="3080" spans="6:18" s="32" customFormat="1" x14ac:dyDescent="0.25">
      <c r="F3080" s="107"/>
      <c r="R3080" s="37"/>
    </row>
    <row r="3081" spans="6:18" s="32" customFormat="1" x14ac:dyDescent="0.25">
      <c r="F3081" s="107"/>
      <c r="R3081" s="37"/>
    </row>
    <row r="3082" spans="6:18" s="32" customFormat="1" x14ac:dyDescent="0.25">
      <c r="F3082" s="107"/>
      <c r="R3082" s="37"/>
    </row>
    <row r="3083" spans="6:18" s="32" customFormat="1" x14ac:dyDescent="0.25">
      <c r="F3083" s="107"/>
      <c r="R3083" s="37"/>
    </row>
    <row r="3084" spans="6:18" s="32" customFormat="1" x14ac:dyDescent="0.25">
      <c r="F3084" s="107"/>
      <c r="R3084" s="37"/>
    </row>
    <row r="3085" spans="6:18" s="32" customFormat="1" x14ac:dyDescent="0.25">
      <c r="F3085" s="107"/>
      <c r="R3085" s="37"/>
    </row>
    <row r="3086" spans="6:18" s="32" customFormat="1" x14ac:dyDescent="0.25">
      <c r="F3086" s="107"/>
      <c r="R3086" s="37"/>
    </row>
    <row r="3087" spans="6:18" s="32" customFormat="1" x14ac:dyDescent="0.25">
      <c r="F3087" s="107"/>
      <c r="R3087" s="37"/>
    </row>
    <row r="3088" spans="6:18" s="32" customFormat="1" x14ac:dyDescent="0.25">
      <c r="F3088" s="107"/>
      <c r="R3088" s="37"/>
    </row>
    <row r="3089" spans="6:18" s="32" customFormat="1" x14ac:dyDescent="0.25">
      <c r="F3089" s="107"/>
      <c r="R3089" s="37"/>
    </row>
    <row r="3090" spans="6:18" s="32" customFormat="1" x14ac:dyDescent="0.25">
      <c r="F3090" s="107"/>
      <c r="R3090" s="37"/>
    </row>
    <row r="3091" spans="6:18" s="32" customFormat="1" x14ac:dyDescent="0.25">
      <c r="F3091" s="107"/>
      <c r="R3091" s="37"/>
    </row>
    <row r="3092" spans="6:18" s="32" customFormat="1" x14ac:dyDescent="0.25">
      <c r="F3092" s="107"/>
      <c r="R3092" s="37"/>
    </row>
    <row r="3093" spans="6:18" s="32" customFormat="1" x14ac:dyDescent="0.25">
      <c r="F3093" s="107"/>
      <c r="R3093" s="37"/>
    </row>
    <row r="3094" spans="6:18" s="32" customFormat="1" x14ac:dyDescent="0.25">
      <c r="F3094" s="107"/>
      <c r="R3094" s="37"/>
    </row>
    <row r="3095" spans="6:18" s="32" customFormat="1" x14ac:dyDescent="0.25">
      <c r="F3095" s="107"/>
      <c r="R3095" s="37"/>
    </row>
    <row r="3096" spans="6:18" s="32" customFormat="1" x14ac:dyDescent="0.25">
      <c r="F3096" s="107"/>
      <c r="R3096" s="37"/>
    </row>
    <row r="3097" spans="6:18" s="32" customFormat="1" x14ac:dyDescent="0.25">
      <c r="F3097" s="107"/>
      <c r="R3097" s="37"/>
    </row>
    <row r="3098" spans="6:18" s="32" customFormat="1" x14ac:dyDescent="0.25">
      <c r="F3098" s="107"/>
      <c r="R3098" s="37"/>
    </row>
    <row r="3099" spans="6:18" s="32" customFormat="1" x14ac:dyDescent="0.25">
      <c r="F3099" s="107"/>
      <c r="R3099" s="37"/>
    </row>
    <row r="3100" spans="6:18" s="32" customFormat="1" x14ac:dyDescent="0.25">
      <c r="F3100" s="107"/>
      <c r="R3100" s="37"/>
    </row>
    <row r="3101" spans="6:18" s="32" customFormat="1" x14ac:dyDescent="0.25">
      <c r="F3101" s="107"/>
      <c r="R3101" s="37"/>
    </row>
    <row r="3102" spans="6:18" s="32" customFormat="1" x14ac:dyDescent="0.25">
      <c r="F3102" s="107"/>
      <c r="R3102" s="37"/>
    </row>
    <row r="3103" spans="6:18" s="32" customFormat="1" x14ac:dyDescent="0.25">
      <c r="F3103" s="107"/>
      <c r="R3103" s="37"/>
    </row>
    <row r="3104" spans="6:18" s="32" customFormat="1" x14ac:dyDescent="0.25">
      <c r="F3104" s="107"/>
      <c r="R3104" s="37"/>
    </row>
    <row r="3105" spans="6:18" s="32" customFormat="1" x14ac:dyDescent="0.25">
      <c r="F3105" s="107"/>
      <c r="R3105" s="37"/>
    </row>
    <row r="3106" spans="6:18" s="32" customFormat="1" x14ac:dyDescent="0.25">
      <c r="F3106" s="107"/>
      <c r="R3106" s="37"/>
    </row>
    <row r="3107" spans="6:18" s="32" customFormat="1" x14ac:dyDescent="0.25">
      <c r="F3107" s="107"/>
      <c r="R3107" s="37"/>
    </row>
    <row r="3108" spans="6:18" s="32" customFormat="1" x14ac:dyDescent="0.25">
      <c r="F3108" s="107"/>
      <c r="R3108" s="37"/>
    </row>
    <row r="3109" spans="6:18" s="32" customFormat="1" x14ac:dyDescent="0.25">
      <c r="F3109" s="107"/>
      <c r="R3109" s="37"/>
    </row>
    <row r="3110" spans="6:18" s="32" customFormat="1" x14ac:dyDescent="0.25">
      <c r="F3110" s="107"/>
      <c r="R3110" s="37"/>
    </row>
    <row r="3111" spans="6:18" s="32" customFormat="1" x14ac:dyDescent="0.25">
      <c r="F3111" s="107"/>
      <c r="R3111" s="37"/>
    </row>
    <row r="3112" spans="6:18" s="32" customFormat="1" x14ac:dyDescent="0.25">
      <c r="F3112" s="107"/>
      <c r="R3112" s="37"/>
    </row>
    <row r="3113" spans="6:18" s="32" customFormat="1" x14ac:dyDescent="0.25">
      <c r="F3113" s="107"/>
      <c r="R3113" s="37"/>
    </row>
    <row r="3114" spans="6:18" s="32" customFormat="1" x14ac:dyDescent="0.25">
      <c r="F3114" s="107"/>
      <c r="R3114" s="37"/>
    </row>
    <row r="3115" spans="6:18" s="32" customFormat="1" x14ac:dyDescent="0.25">
      <c r="F3115" s="107"/>
      <c r="R3115" s="37"/>
    </row>
    <row r="3116" spans="6:18" s="32" customFormat="1" x14ac:dyDescent="0.25">
      <c r="F3116" s="107"/>
      <c r="R3116" s="37"/>
    </row>
    <row r="3117" spans="6:18" s="32" customFormat="1" x14ac:dyDescent="0.25">
      <c r="F3117" s="107"/>
      <c r="R3117" s="37"/>
    </row>
    <row r="3118" spans="6:18" s="32" customFormat="1" x14ac:dyDescent="0.25">
      <c r="F3118" s="107"/>
      <c r="R3118" s="37"/>
    </row>
    <row r="3119" spans="6:18" s="32" customFormat="1" x14ac:dyDescent="0.25">
      <c r="F3119" s="107"/>
      <c r="R3119" s="37"/>
    </row>
    <row r="3120" spans="6:18" s="32" customFormat="1" x14ac:dyDescent="0.25">
      <c r="F3120" s="107"/>
      <c r="R3120" s="37"/>
    </row>
    <row r="3121" spans="6:18" s="32" customFormat="1" x14ac:dyDescent="0.25">
      <c r="F3121" s="107"/>
      <c r="R3121" s="37"/>
    </row>
    <row r="3122" spans="6:18" s="32" customFormat="1" x14ac:dyDescent="0.25">
      <c r="F3122" s="107"/>
      <c r="R3122" s="37"/>
    </row>
    <row r="3123" spans="6:18" s="32" customFormat="1" x14ac:dyDescent="0.25">
      <c r="F3123" s="107"/>
      <c r="R3123" s="37"/>
    </row>
    <row r="3124" spans="6:18" s="32" customFormat="1" x14ac:dyDescent="0.25">
      <c r="F3124" s="107"/>
      <c r="R3124" s="37"/>
    </row>
    <row r="3125" spans="6:18" s="32" customFormat="1" x14ac:dyDescent="0.25">
      <c r="F3125" s="107"/>
      <c r="R3125" s="37"/>
    </row>
    <row r="3126" spans="6:18" s="32" customFormat="1" x14ac:dyDescent="0.25">
      <c r="F3126" s="107"/>
      <c r="R3126" s="37"/>
    </row>
    <row r="3127" spans="6:18" s="32" customFormat="1" x14ac:dyDescent="0.25">
      <c r="F3127" s="107"/>
      <c r="R3127" s="37"/>
    </row>
    <row r="3128" spans="6:18" s="32" customFormat="1" x14ac:dyDescent="0.25">
      <c r="F3128" s="107"/>
      <c r="R3128" s="37"/>
    </row>
    <row r="3129" spans="6:18" s="32" customFormat="1" x14ac:dyDescent="0.25">
      <c r="F3129" s="107"/>
      <c r="R3129" s="37"/>
    </row>
    <row r="3130" spans="6:18" s="32" customFormat="1" x14ac:dyDescent="0.25">
      <c r="F3130" s="107"/>
      <c r="R3130" s="37"/>
    </row>
    <row r="3131" spans="6:18" s="32" customFormat="1" x14ac:dyDescent="0.25">
      <c r="F3131" s="107"/>
      <c r="R3131" s="37"/>
    </row>
    <row r="3132" spans="6:18" s="32" customFormat="1" x14ac:dyDescent="0.25">
      <c r="F3132" s="107"/>
      <c r="R3132" s="37"/>
    </row>
    <row r="3133" spans="6:18" s="32" customFormat="1" x14ac:dyDescent="0.25">
      <c r="F3133" s="107"/>
      <c r="R3133" s="37"/>
    </row>
    <row r="3134" spans="6:18" s="32" customFormat="1" x14ac:dyDescent="0.25">
      <c r="F3134" s="107"/>
      <c r="R3134" s="37"/>
    </row>
    <row r="3135" spans="6:18" s="32" customFormat="1" x14ac:dyDescent="0.25">
      <c r="F3135" s="107"/>
      <c r="R3135" s="37"/>
    </row>
    <row r="3136" spans="6:18" s="32" customFormat="1" x14ac:dyDescent="0.25">
      <c r="F3136" s="107"/>
      <c r="R3136" s="37"/>
    </row>
    <row r="3137" spans="6:18" s="32" customFormat="1" x14ac:dyDescent="0.25">
      <c r="F3137" s="107"/>
      <c r="R3137" s="37"/>
    </row>
    <row r="3138" spans="6:18" s="32" customFormat="1" x14ac:dyDescent="0.25">
      <c r="F3138" s="107"/>
      <c r="R3138" s="37"/>
    </row>
    <row r="3139" spans="6:18" s="32" customFormat="1" x14ac:dyDescent="0.25">
      <c r="F3139" s="107"/>
      <c r="R3139" s="37"/>
    </row>
    <row r="3140" spans="6:18" s="32" customFormat="1" x14ac:dyDescent="0.25">
      <c r="F3140" s="107"/>
      <c r="R3140" s="37"/>
    </row>
    <row r="3141" spans="6:18" s="32" customFormat="1" x14ac:dyDescent="0.25">
      <c r="F3141" s="107"/>
      <c r="R3141" s="37"/>
    </row>
    <row r="3142" spans="6:18" s="32" customFormat="1" x14ac:dyDescent="0.25">
      <c r="F3142" s="107"/>
      <c r="R3142" s="37"/>
    </row>
    <row r="3143" spans="6:18" s="32" customFormat="1" x14ac:dyDescent="0.25">
      <c r="F3143" s="107"/>
      <c r="R3143" s="37"/>
    </row>
    <row r="3144" spans="6:18" s="32" customFormat="1" x14ac:dyDescent="0.25">
      <c r="F3144" s="107"/>
      <c r="R3144" s="37"/>
    </row>
    <row r="3145" spans="6:18" s="32" customFormat="1" x14ac:dyDescent="0.25">
      <c r="F3145" s="107"/>
      <c r="R3145" s="37"/>
    </row>
    <row r="3146" spans="6:18" s="32" customFormat="1" x14ac:dyDescent="0.25">
      <c r="F3146" s="107"/>
      <c r="R3146" s="37"/>
    </row>
    <row r="3147" spans="6:18" s="32" customFormat="1" x14ac:dyDescent="0.25">
      <c r="F3147" s="107"/>
      <c r="R3147" s="37"/>
    </row>
    <row r="3148" spans="6:18" s="32" customFormat="1" x14ac:dyDescent="0.25">
      <c r="F3148" s="107"/>
      <c r="R3148" s="37"/>
    </row>
    <row r="3149" spans="6:18" s="32" customFormat="1" x14ac:dyDescent="0.25">
      <c r="F3149" s="107"/>
      <c r="R3149" s="37"/>
    </row>
    <row r="3150" spans="6:18" s="32" customFormat="1" x14ac:dyDescent="0.25">
      <c r="F3150" s="107"/>
      <c r="R3150" s="37"/>
    </row>
    <row r="3151" spans="6:18" s="32" customFormat="1" x14ac:dyDescent="0.25">
      <c r="F3151" s="107"/>
      <c r="R3151" s="37"/>
    </row>
    <row r="3152" spans="6:18" s="32" customFormat="1" x14ac:dyDescent="0.25">
      <c r="F3152" s="107"/>
      <c r="R3152" s="37"/>
    </row>
    <row r="3153" spans="6:18" s="32" customFormat="1" x14ac:dyDescent="0.25">
      <c r="F3153" s="107"/>
      <c r="R3153" s="37"/>
    </row>
    <row r="3154" spans="6:18" s="32" customFormat="1" x14ac:dyDescent="0.25">
      <c r="F3154" s="107"/>
      <c r="R3154" s="37"/>
    </row>
    <row r="3155" spans="6:18" s="32" customFormat="1" x14ac:dyDescent="0.25">
      <c r="F3155" s="107"/>
      <c r="R3155" s="37"/>
    </row>
    <row r="3156" spans="6:18" s="32" customFormat="1" x14ac:dyDescent="0.25">
      <c r="F3156" s="107"/>
      <c r="R3156" s="37"/>
    </row>
    <row r="3157" spans="6:18" s="32" customFormat="1" x14ac:dyDescent="0.25">
      <c r="F3157" s="107"/>
      <c r="R3157" s="37"/>
    </row>
    <row r="3158" spans="6:18" s="32" customFormat="1" x14ac:dyDescent="0.25">
      <c r="F3158" s="107"/>
      <c r="R3158" s="37"/>
    </row>
    <row r="3159" spans="6:18" s="32" customFormat="1" x14ac:dyDescent="0.25">
      <c r="F3159" s="107"/>
      <c r="R3159" s="37"/>
    </row>
    <row r="3160" spans="6:18" s="32" customFormat="1" x14ac:dyDescent="0.25">
      <c r="F3160" s="107"/>
      <c r="R3160" s="37"/>
    </row>
    <row r="3161" spans="6:18" s="32" customFormat="1" x14ac:dyDescent="0.25">
      <c r="F3161" s="107"/>
      <c r="R3161" s="37"/>
    </row>
    <row r="3162" spans="6:18" s="32" customFormat="1" x14ac:dyDescent="0.25">
      <c r="F3162" s="107"/>
      <c r="R3162" s="37"/>
    </row>
    <row r="3163" spans="6:18" s="32" customFormat="1" x14ac:dyDescent="0.25">
      <c r="F3163" s="107"/>
      <c r="R3163" s="37"/>
    </row>
    <row r="3164" spans="6:18" s="32" customFormat="1" x14ac:dyDescent="0.25">
      <c r="F3164" s="107"/>
      <c r="R3164" s="37"/>
    </row>
    <row r="3165" spans="6:18" s="32" customFormat="1" x14ac:dyDescent="0.25">
      <c r="F3165" s="107"/>
      <c r="R3165" s="37"/>
    </row>
    <row r="3166" spans="6:18" s="32" customFormat="1" x14ac:dyDescent="0.25">
      <c r="F3166" s="107"/>
      <c r="R3166" s="37"/>
    </row>
    <row r="3167" spans="6:18" s="32" customFormat="1" x14ac:dyDescent="0.25">
      <c r="F3167" s="107"/>
      <c r="R3167" s="37"/>
    </row>
    <row r="3168" spans="6:18" s="32" customFormat="1" x14ac:dyDescent="0.25">
      <c r="F3168" s="107"/>
      <c r="R3168" s="37"/>
    </row>
    <row r="3169" spans="6:18" s="32" customFormat="1" x14ac:dyDescent="0.25">
      <c r="F3169" s="107"/>
      <c r="R3169" s="37"/>
    </row>
    <row r="3170" spans="6:18" s="32" customFormat="1" x14ac:dyDescent="0.25">
      <c r="F3170" s="107"/>
      <c r="R3170" s="37"/>
    </row>
    <row r="3171" spans="6:18" s="32" customFormat="1" x14ac:dyDescent="0.25">
      <c r="F3171" s="107"/>
      <c r="R3171" s="37"/>
    </row>
    <row r="3172" spans="6:18" s="32" customFormat="1" x14ac:dyDescent="0.25">
      <c r="F3172" s="107"/>
      <c r="R3172" s="37"/>
    </row>
    <row r="3173" spans="6:18" s="32" customFormat="1" x14ac:dyDescent="0.25">
      <c r="F3173" s="107"/>
      <c r="R3173" s="37"/>
    </row>
    <row r="3174" spans="6:18" s="32" customFormat="1" x14ac:dyDescent="0.25">
      <c r="F3174" s="107"/>
      <c r="R3174" s="37"/>
    </row>
    <row r="3175" spans="6:18" s="32" customFormat="1" x14ac:dyDescent="0.25">
      <c r="F3175" s="107"/>
      <c r="R3175" s="37"/>
    </row>
    <row r="3176" spans="6:18" s="32" customFormat="1" x14ac:dyDescent="0.25">
      <c r="F3176" s="107"/>
      <c r="R3176" s="37"/>
    </row>
    <row r="3177" spans="6:18" s="32" customFormat="1" x14ac:dyDescent="0.25">
      <c r="F3177" s="107"/>
      <c r="R3177" s="37"/>
    </row>
    <row r="3178" spans="6:18" s="32" customFormat="1" x14ac:dyDescent="0.25">
      <c r="F3178" s="107"/>
      <c r="R3178" s="37"/>
    </row>
    <row r="3179" spans="6:18" s="32" customFormat="1" x14ac:dyDescent="0.25">
      <c r="F3179" s="107"/>
      <c r="R3179" s="37"/>
    </row>
    <row r="3180" spans="6:18" s="32" customFormat="1" x14ac:dyDescent="0.25">
      <c r="F3180" s="107"/>
      <c r="R3180" s="37"/>
    </row>
    <row r="3181" spans="6:18" s="32" customFormat="1" x14ac:dyDescent="0.25">
      <c r="F3181" s="107"/>
      <c r="R3181" s="37"/>
    </row>
    <row r="3182" spans="6:18" s="32" customFormat="1" x14ac:dyDescent="0.25">
      <c r="F3182" s="107"/>
      <c r="R3182" s="37"/>
    </row>
    <row r="3183" spans="6:18" s="32" customFormat="1" x14ac:dyDescent="0.25">
      <c r="F3183" s="107"/>
      <c r="R3183" s="37"/>
    </row>
    <row r="3184" spans="6:18" s="32" customFormat="1" x14ac:dyDescent="0.25">
      <c r="F3184" s="107"/>
      <c r="R3184" s="37"/>
    </row>
    <row r="3185" spans="6:18" s="32" customFormat="1" x14ac:dyDescent="0.25">
      <c r="F3185" s="107"/>
      <c r="R3185" s="37"/>
    </row>
    <row r="3186" spans="6:18" s="32" customFormat="1" x14ac:dyDescent="0.25">
      <c r="F3186" s="107"/>
      <c r="R3186" s="37"/>
    </row>
    <row r="3187" spans="6:18" s="32" customFormat="1" x14ac:dyDescent="0.25">
      <c r="F3187" s="107"/>
      <c r="R3187" s="37"/>
    </row>
    <row r="3188" spans="6:18" s="32" customFormat="1" x14ac:dyDescent="0.25">
      <c r="F3188" s="107"/>
      <c r="R3188" s="37"/>
    </row>
    <row r="3189" spans="6:18" s="32" customFormat="1" x14ac:dyDescent="0.25">
      <c r="F3189" s="107"/>
      <c r="R3189" s="37"/>
    </row>
    <row r="3190" spans="6:18" s="32" customFormat="1" x14ac:dyDescent="0.25">
      <c r="F3190" s="107"/>
      <c r="R3190" s="37"/>
    </row>
    <row r="3191" spans="6:18" s="32" customFormat="1" x14ac:dyDescent="0.25">
      <c r="F3191" s="107"/>
      <c r="R3191" s="37"/>
    </row>
    <row r="3192" spans="6:18" s="32" customFormat="1" x14ac:dyDescent="0.25">
      <c r="F3192" s="107"/>
      <c r="R3192" s="37"/>
    </row>
    <row r="3193" spans="6:18" s="32" customFormat="1" x14ac:dyDescent="0.25">
      <c r="F3193" s="107"/>
      <c r="R3193" s="37"/>
    </row>
    <row r="3194" spans="6:18" s="32" customFormat="1" x14ac:dyDescent="0.25">
      <c r="F3194" s="107"/>
      <c r="R3194" s="37"/>
    </row>
    <row r="3195" spans="6:18" s="32" customFormat="1" x14ac:dyDescent="0.25">
      <c r="F3195" s="107"/>
      <c r="R3195" s="37"/>
    </row>
    <row r="3196" spans="6:18" s="32" customFormat="1" x14ac:dyDescent="0.25">
      <c r="F3196" s="107"/>
      <c r="R3196" s="37"/>
    </row>
    <row r="3197" spans="6:18" s="32" customFormat="1" x14ac:dyDescent="0.25">
      <c r="F3197" s="107"/>
      <c r="R3197" s="37"/>
    </row>
    <row r="3198" spans="6:18" s="32" customFormat="1" x14ac:dyDescent="0.25">
      <c r="F3198" s="107"/>
      <c r="R3198" s="37"/>
    </row>
    <row r="3199" spans="6:18" s="32" customFormat="1" x14ac:dyDescent="0.25">
      <c r="F3199" s="107"/>
      <c r="R3199" s="37"/>
    </row>
    <row r="3200" spans="6:18" s="32" customFormat="1" x14ac:dyDescent="0.25">
      <c r="F3200" s="107"/>
      <c r="R3200" s="37"/>
    </row>
    <row r="3201" spans="6:18" s="32" customFormat="1" x14ac:dyDescent="0.25">
      <c r="F3201" s="107"/>
      <c r="R3201" s="37"/>
    </row>
    <row r="3202" spans="6:18" s="32" customFormat="1" x14ac:dyDescent="0.25">
      <c r="F3202" s="107"/>
      <c r="R3202" s="37"/>
    </row>
    <row r="3203" spans="6:18" s="32" customFormat="1" x14ac:dyDescent="0.25">
      <c r="F3203" s="107"/>
      <c r="R3203" s="37"/>
    </row>
    <row r="3204" spans="6:18" s="32" customFormat="1" x14ac:dyDescent="0.25">
      <c r="F3204" s="107"/>
      <c r="R3204" s="37"/>
    </row>
    <row r="3205" spans="6:18" s="32" customFormat="1" x14ac:dyDescent="0.25">
      <c r="F3205" s="107"/>
      <c r="R3205" s="37"/>
    </row>
    <row r="3206" spans="6:18" s="32" customFormat="1" x14ac:dyDescent="0.25">
      <c r="F3206" s="107"/>
      <c r="R3206" s="37"/>
    </row>
    <row r="3207" spans="6:18" s="32" customFormat="1" x14ac:dyDescent="0.25">
      <c r="F3207" s="107"/>
      <c r="R3207" s="37"/>
    </row>
    <row r="3208" spans="6:18" s="32" customFormat="1" x14ac:dyDescent="0.25">
      <c r="F3208" s="107"/>
      <c r="R3208" s="37"/>
    </row>
    <row r="3209" spans="6:18" s="32" customFormat="1" x14ac:dyDescent="0.25">
      <c r="F3209" s="107"/>
      <c r="R3209" s="37"/>
    </row>
    <row r="3210" spans="6:18" s="32" customFormat="1" x14ac:dyDescent="0.25">
      <c r="F3210" s="107"/>
      <c r="R3210" s="37"/>
    </row>
    <row r="3211" spans="6:18" s="32" customFormat="1" x14ac:dyDescent="0.25">
      <c r="F3211" s="107"/>
      <c r="R3211" s="37"/>
    </row>
    <row r="3212" spans="6:18" s="32" customFormat="1" x14ac:dyDescent="0.25">
      <c r="F3212" s="107"/>
      <c r="R3212" s="37"/>
    </row>
    <row r="3213" spans="6:18" s="32" customFormat="1" x14ac:dyDescent="0.25">
      <c r="F3213" s="107"/>
      <c r="R3213" s="37"/>
    </row>
    <row r="3214" spans="6:18" s="32" customFormat="1" x14ac:dyDescent="0.25">
      <c r="F3214" s="107"/>
      <c r="R3214" s="37"/>
    </row>
    <row r="3215" spans="6:18" s="32" customFormat="1" x14ac:dyDescent="0.25">
      <c r="F3215" s="107"/>
      <c r="R3215" s="37"/>
    </row>
    <row r="3216" spans="6:18" s="32" customFormat="1" x14ac:dyDescent="0.25">
      <c r="F3216" s="107"/>
      <c r="R3216" s="37"/>
    </row>
    <row r="3217" spans="6:18" s="32" customFormat="1" x14ac:dyDescent="0.25">
      <c r="F3217" s="107"/>
      <c r="R3217" s="37"/>
    </row>
    <row r="3218" spans="6:18" s="32" customFormat="1" x14ac:dyDescent="0.25">
      <c r="F3218" s="107"/>
      <c r="R3218" s="37"/>
    </row>
    <row r="3219" spans="6:18" s="32" customFormat="1" x14ac:dyDescent="0.25">
      <c r="F3219" s="107"/>
      <c r="R3219" s="37"/>
    </row>
    <row r="3220" spans="6:18" s="32" customFormat="1" x14ac:dyDescent="0.25">
      <c r="F3220" s="107"/>
      <c r="R3220" s="37"/>
    </row>
    <row r="3221" spans="6:18" s="32" customFormat="1" x14ac:dyDescent="0.25">
      <c r="F3221" s="107"/>
      <c r="R3221" s="37"/>
    </row>
    <row r="3222" spans="6:18" s="32" customFormat="1" x14ac:dyDescent="0.25">
      <c r="F3222" s="107"/>
      <c r="R3222" s="37"/>
    </row>
    <row r="3223" spans="6:18" s="32" customFormat="1" x14ac:dyDescent="0.25">
      <c r="F3223" s="107"/>
      <c r="R3223" s="37"/>
    </row>
    <row r="3224" spans="6:18" s="32" customFormat="1" x14ac:dyDescent="0.25">
      <c r="F3224" s="107"/>
      <c r="R3224" s="37"/>
    </row>
    <row r="3225" spans="6:18" s="32" customFormat="1" x14ac:dyDescent="0.25">
      <c r="F3225" s="107"/>
      <c r="R3225" s="37"/>
    </row>
    <row r="3226" spans="6:18" s="32" customFormat="1" x14ac:dyDescent="0.25">
      <c r="F3226" s="107"/>
      <c r="R3226" s="37"/>
    </row>
    <row r="3227" spans="6:18" s="32" customFormat="1" x14ac:dyDescent="0.25">
      <c r="F3227" s="107"/>
      <c r="R3227" s="37"/>
    </row>
    <row r="3228" spans="6:18" s="32" customFormat="1" x14ac:dyDescent="0.25">
      <c r="F3228" s="107"/>
      <c r="R3228" s="37"/>
    </row>
    <row r="3229" spans="6:18" s="32" customFormat="1" x14ac:dyDescent="0.25">
      <c r="F3229" s="107"/>
      <c r="R3229" s="37"/>
    </row>
    <row r="3230" spans="6:18" s="32" customFormat="1" x14ac:dyDescent="0.25">
      <c r="F3230" s="107"/>
      <c r="R3230" s="37"/>
    </row>
    <row r="3231" spans="6:18" s="32" customFormat="1" x14ac:dyDescent="0.25">
      <c r="F3231" s="107"/>
      <c r="R3231" s="37"/>
    </row>
    <row r="3232" spans="6:18" s="32" customFormat="1" x14ac:dyDescent="0.25">
      <c r="F3232" s="107"/>
      <c r="R3232" s="37"/>
    </row>
    <row r="3233" spans="6:18" s="32" customFormat="1" x14ac:dyDescent="0.25">
      <c r="F3233" s="107"/>
      <c r="R3233" s="37"/>
    </row>
    <row r="3234" spans="6:18" s="32" customFormat="1" x14ac:dyDescent="0.25">
      <c r="F3234" s="107"/>
      <c r="R3234" s="37"/>
    </row>
    <row r="3235" spans="6:18" s="32" customFormat="1" x14ac:dyDescent="0.25">
      <c r="F3235" s="107"/>
      <c r="R3235" s="37"/>
    </row>
    <row r="3236" spans="6:18" s="32" customFormat="1" x14ac:dyDescent="0.25">
      <c r="F3236" s="107"/>
      <c r="R3236" s="37"/>
    </row>
    <row r="3237" spans="6:18" s="32" customFormat="1" x14ac:dyDescent="0.25">
      <c r="F3237" s="107"/>
      <c r="R3237" s="37"/>
    </row>
    <row r="3238" spans="6:18" s="32" customFormat="1" x14ac:dyDescent="0.25">
      <c r="F3238" s="107"/>
      <c r="R3238" s="37"/>
    </row>
    <row r="3239" spans="6:18" s="32" customFormat="1" x14ac:dyDescent="0.25">
      <c r="F3239" s="107"/>
      <c r="R3239" s="37"/>
    </row>
    <row r="3240" spans="6:18" s="32" customFormat="1" x14ac:dyDescent="0.25">
      <c r="F3240" s="107"/>
      <c r="R3240" s="37"/>
    </row>
    <row r="3241" spans="6:18" s="32" customFormat="1" x14ac:dyDescent="0.25">
      <c r="F3241" s="107"/>
      <c r="R3241" s="37"/>
    </row>
    <row r="3242" spans="6:18" s="32" customFormat="1" x14ac:dyDescent="0.25">
      <c r="F3242" s="107"/>
      <c r="R3242" s="37"/>
    </row>
    <row r="3243" spans="6:18" s="32" customFormat="1" x14ac:dyDescent="0.25">
      <c r="F3243" s="107"/>
      <c r="R3243" s="37"/>
    </row>
    <row r="3244" spans="6:18" s="32" customFormat="1" x14ac:dyDescent="0.25">
      <c r="F3244" s="107"/>
      <c r="R3244" s="37"/>
    </row>
    <row r="3245" spans="6:18" s="32" customFormat="1" x14ac:dyDescent="0.25">
      <c r="F3245" s="107"/>
      <c r="R3245" s="37"/>
    </row>
    <row r="3246" spans="6:18" s="32" customFormat="1" x14ac:dyDescent="0.25">
      <c r="F3246" s="107"/>
      <c r="R3246" s="37"/>
    </row>
    <row r="3247" spans="6:18" s="32" customFormat="1" x14ac:dyDescent="0.25">
      <c r="F3247" s="107"/>
      <c r="R3247" s="37"/>
    </row>
    <row r="3248" spans="6:18" s="32" customFormat="1" x14ac:dyDescent="0.25">
      <c r="F3248" s="107"/>
      <c r="R3248" s="37"/>
    </row>
    <row r="3249" spans="6:18" s="32" customFormat="1" x14ac:dyDescent="0.25">
      <c r="F3249" s="107"/>
      <c r="R3249" s="37"/>
    </row>
    <row r="3250" spans="6:18" s="32" customFormat="1" x14ac:dyDescent="0.25">
      <c r="F3250" s="107"/>
      <c r="R3250" s="37"/>
    </row>
    <row r="3251" spans="6:18" s="32" customFormat="1" x14ac:dyDescent="0.25">
      <c r="F3251" s="107"/>
      <c r="R3251" s="37"/>
    </row>
    <row r="3252" spans="6:18" s="32" customFormat="1" x14ac:dyDescent="0.25">
      <c r="F3252" s="107"/>
      <c r="R3252" s="37"/>
    </row>
    <row r="3253" spans="6:18" s="32" customFormat="1" x14ac:dyDescent="0.25">
      <c r="F3253" s="107"/>
      <c r="R3253" s="37"/>
    </row>
    <row r="3254" spans="6:18" s="32" customFormat="1" x14ac:dyDescent="0.25">
      <c r="F3254" s="107"/>
      <c r="R3254" s="37"/>
    </row>
    <row r="3255" spans="6:18" s="32" customFormat="1" x14ac:dyDescent="0.25">
      <c r="F3255" s="107"/>
      <c r="R3255" s="37"/>
    </row>
    <row r="3256" spans="6:18" s="32" customFormat="1" x14ac:dyDescent="0.25">
      <c r="F3256" s="107"/>
      <c r="R3256" s="37"/>
    </row>
    <row r="3257" spans="6:18" s="32" customFormat="1" x14ac:dyDescent="0.25">
      <c r="F3257" s="107"/>
      <c r="R3257" s="37"/>
    </row>
    <row r="3258" spans="6:18" s="32" customFormat="1" x14ac:dyDescent="0.25">
      <c r="F3258" s="107"/>
      <c r="R3258" s="37"/>
    </row>
    <row r="3259" spans="6:18" s="32" customFormat="1" x14ac:dyDescent="0.25">
      <c r="F3259" s="107"/>
      <c r="R3259" s="37"/>
    </row>
    <row r="3260" spans="6:18" s="32" customFormat="1" x14ac:dyDescent="0.25">
      <c r="F3260" s="107"/>
      <c r="R3260" s="37"/>
    </row>
    <row r="3261" spans="6:18" s="32" customFormat="1" x14ac:dyDescent="0.25">
      <c r="F3261" s="107"/>
      <c r="R3261" s="37"/>
    </row>
    <row r="3262" spans="6:18" s="32" customFormat="1" x14ac:dyDescent="0.25">
      <c r="F3262" s="107"/>
      <c r="R3262" s="37"/>
    </row>
    <row r="3263" spans="6:18" s="32" customFormat="1" x14ac:dyDescent="0.25">
      <c r="F3263" s="107"/>
      <c r="R3263" s="37"/>
    </row>
    <row r="3264" spans="6:18" s="32" customFormat="1" x14ac:dyDescent="0.25">
      <c r="F3264" s="107"/>
      <c r="R3264" s="37"/>
    </row>
    <row r="3265" spans="6:18" s="32" customFormat="1" x14ac:dyDescent="0.25">
      <c r="F3265" s="107"/>
      <c r="R3265" s="37"/>
    </row>
    <row r="3266" spans="6:18" s="32" customFormat="1" x14ac:dyDescent="0.25">
      <c r="F3266" s="107"/>
      <c r="R3266" s="37"/>
    </row>
    <row r="3267" spans="6:18" s="32" customFormat="1" x14ac:dyDescent="0.25">
      <c r="F3267" s="107"/>
      <c r="R3267" s="37"/>
    </row>
    <row r="3268" spans="6:18" s="32" customFormat="1" x14ac:dyDescent="0.25">
      <c r="F3268" s="107"/>
      <c r="R3268" s="37"/>
    </row>
    <row r="3269" spans="6:18" s="32" customFormat="1" x14ac:dyDescent="0.25">
      <c r="F3269" s="107"/>
      <c r="R3269" s="37"/>
    </row>
    <row r="3270" spans="6:18" s="32" customFormat="1" x14ac:dyDescent="0.25">
      <c r="F3270" s="107"/>
      <c r="R3270" s="37"/>
    </row>
    <row r="3271" spans="6:18" s="32" customFormat="1" x14ac:dyDescent="0.25">
      <c r="F3271" s="107"/>
      <c r="R3271" s="37"/>
    </row>
    <row r="3272" spans="6:18" s="32" customFormat="1" x14ac:dyDescent="0.25">
      <c r="F3272" s="107"/>
      <c r="R3272" s="37"/>
    </row>
    <row r="3273" spans="6:18" s="32" customFormat="1" x14ac:dyDescent="0.25">
      <c r="F3273" s="107"/>
      <c r="R3273" s="37"/>
    </row>
    <row r="3274" spans="6:18" s="32" customFormat="1" x14ac:dyDescent="0.25">
      <c r="F3274" s="107"/>
      <c r="R3274" s="37"/>
    </row>
    <row r="3275" spans="6:18" s="32" customFormat="1" x14ac:dyDescent="0.25">
      <c r="F3275" s="107"/>
      <c r="R3275" s="37"/>
    </row>
    <row r="3276" spans="6:18" s="32" customFormat="1" x14ac:dyDescent="0.25">
      <c r="F3276" s="107"/>
      <c r="R3276" s="37"/>
    </row>
    <row r="3277" spans="6:18" s="32" customFormat="1" x14ac:dyDescent="0.25">
      <c r="F3277" s="107"/>
      <c r="R3277" s="37"/>
    </row>
    <row r="3278" spans="6:18" s="32" customFormat="1" x14ac:dyDescent="0.25">
      <c r="F3278" s="107"/>
      <c r="R3278" s="37"/>
    </row>
    <row r="3279" spans="6:18" s="32" customFormat="1" x14ac:dyDescent="0.25">
      <c r="F3279" s="107"/>
      <c r="R3279" s="37"/>
    </row>
    <row r="3280" spans="6:18" s="32" customFormat="1" x14ac:dyDescent="0.25">
      <c r="F3280" s="107"/>
      <c r="R3280" s="37"/>
    </row>
    <row r="3281" spans="6:18" s="32" customFormat="1" x14ac:dyDescent="0.25">
      <c r="F3281" s="107"/>
      <c r="R3281" s="37"/>
    </row>
    <row r="3282" spans="6:18" s="32" customFormat="1" x14ac:dyDescent="0.25">
      <c r="F3282" s="107"/>
      <c r="R3282" s="37"/>
    </row>
    <row r="3283" spans="6:18" s="32" customFormat="1" x14ac:dyDescent="0.25">
      <c r="F3283" s="107"/>
      <c r="R3283" s="37"/>
    </row>
    <row r="3284" spans="6:18" s="32" customFormat="1" x14ac:dyDescent="0.25">
      <c r="F3284" s="107"/>
      <c r="R3284" s="37"/>
    </row>
    <row r="3285" spans="6:18" s="32" customFormat="1" x14ac:dyDescent="0.25">
      <c r="F3285" s="107"/>
      <c r="R3285" s="37"/>
    </row>
    <row r="3286" spans="6:18" s="32" customFormat="1" x14ac:dyDescent="0.25">
      <c r="F3286" s="107"/>
      <c r="R3286" s="37"/>
    </row>
    <row r="3287" spans="6:18" s="32" customFormat="1" x14ac:dyDescent="0.25">
      <c r="F3287" s="107"/>
      <c r="R3287" s="37"/>
    </row>
    <row r="3288" spans="6:18" s="32" customFormat="1" x14ac:dyDescent="0.25">
      <c r="F3288" s="107"/>
      <c r="R3288" s="37"/>
    </row>
    <row r="3289" spans="6:18" s="32" customFormat="1" x14ac:dyDescent="0.25">
      <c r="F3289" s="107"/>
      <c r="R3289" s="37"/>
    </row>
    <row r="3290" spans="6:18" s="32" customFormat="1" x14ac:dyDescent="0.25">
      <c r="F3290" s="107"/>
      <c r="R3290" s="37"/>
    </row>
    <row r="3291" spans="6:18" s="32" customFormat="1" x14ac:dyDescent="0.25">
      <c r="F3291" s="107"/>
      <c r="R3291" s="37"/>
    </row>
    <row r="3292" spans="6:18" s="32" customFormat="1" x14ac:dyDescent="0.25">
      <c r="F3292" s="107"/>
      <c r="R3292" s="37"/>
    </row>
    <row r="3293" spans="6:18" s="32" customFormat="1" x14ac:dyDescent="0.25">
      <c r="F3293" s="107"/>
      <c r="R3293" s="37"/>
    </row>
    <row r="3294" spans="6:18" s="32" customFormat="1" x14ac:dyDescent="0.25">
      <c r="F3294" s="107"/>
      <c r="R3294" s="37"/>
    </row>
    <row r="3295" spans="6:18" s="32" customFormat="1" x14ac:dyDescent="0.25">
      <c r="F3295" s="107"/>
      <c r="R3295" s="37"/>
    </row>
    <row r="3296" spans="6:18" s="32" customFormat="1" x14ac:dyDescent="0.25">
      <c r="F3296" s="107"/>
      <c r="R3296" s="37"/>
    </row>
    <row r="3297" spans="6:18" s="32" customFormat="1" x14ac:dyDescent="0.25">
      <c r="F3297" s="107"/>
      <c r="R3297" s="37"/>
    </row>
    <row r="3298" spans="6:18" s="32" customFormat="1" x14ac:dyDescent="0.25">
      <c r="F3298" s="107"/>
      <c r="R3298" s="37"/>
    </row>
    <row r="3299" spans="6:18" s="32" customFormat="1" x14ac:dyDescent="0.25">
      <c r="F3299" s="107"/>
      <c r="R3299" s="37"/>
    </row>
    <row r="3300" spans="6:18" s="32" customFormat="1" x14ac:dyDescent="0.25">
      <c r="F3300" s="107"/>
      <c r="R3300" s="37"/>
    </row>
    <row r="3301" spans="6:18" s="32" customFormat="1" x14ac:dyDescent="0.25">
      <c r="F3301" s="107"/>
      <c r="R3301" s="37"/>
    </row>
    <row r="3302" spans="6:18" s="32" customFormat="1" x14ac:dyDescent="0.25">
      <c r="F3302" s="107"/>
      <c r="R3302" s="37"/>
    </row>
    <row r="3303" spans="6:18" s="32" customFormat="1" x14ac:dyDescent="0.25">
      <c r="F3303" s="107"/>
      <c r="R3303" s="37"/>
    </row>
    <row r="3304" spans="6:18" s="32" customFormat="1" x14ac:dyDescent="0.25">
      <c r="F3304" s="107"/>
      <c r="R3304" s="37"/>
    </row>
    <row r="3305" spans="6:18" s="32" customFormat="1" x14ac:dyDescent="0.25">
      <c r="F3305" s="107"/>
      <c r="R3305" s="37"/>
    </row>
    <row r="3306" spans="6:18" s="32" customFormat="1" x14ac:dyDescent="0.25">
      <c r="F3306" s="107"/>
      <c r="R3306" s="37"/>
    </row>
    <row r="3307" spans="6:18" s="32" customFormat="1" x14ac:dyDescent="0.25">
      <c r="F3307" s="107"/>
      <c r="R3307" s="37"/>
    </row>
    <row r="3308" spans="6:18" s="32" customFormat="1" x14ac:dyDescent="0.25">
      <c r="F3308" s="107"/>
      <c r="R3308" s="37"/>
    </row>
    <row r="3309" spans="6:18" s="32" customFormat="1" x14ac:dyDescent="0.25">
      <c r="F3309" s="107"/>
      <c r="R3309" s="37"/>
    </row>
    <row r="3310" spans="6:18" s="32" customFormat="1" x14ac:dyDescent="0.25">
      <c r="F3310" s="107"/>
      <c r="R3310" s="37"/>
    </row>
    <row r="3311" spans="6:18" s="32" customFormat="1" x14ac:dyDescent="0.25">
      <c r="F3311" s="107"/>
      <c r="R3311" s="37"/>
    </row>
    <row r="3312" spans="6:18" s="32" customFormat="1" x14ac:dyDescent="0.25">
      <c r="F3312" s="107"/>
      <c r="R3312" s="37"/>
    </row>
    <row r="3313" spans="6:18" s="32" customFormat="1" x14ac:dyDescent="0.25">
      <c r="F3313" s="107"/>
      <c r="R3313" s="37"/>
    </row>
    <row r="3314" spans="6:18" s="32" customFormat="1" x14ac:dyDescent="0.25">
      <c r="F3314" s="107"/>
      <c r="R3314" s="37"/>
    </row>
    <row r="3315" spans="6:18" s="32" customFormat="1" x14ac:dyDescent="0.25">
      <c r="F3315" s="107"/>
      <c r="R3315" s="37"/>
    </row>
    <row r="3316" spans="6:18" s="32" customFormat="1" x14ac:dyDescent="0.25">
      <c r="F3316" s="107"/>
      <c r="R3316" s="37"/>
    </row>
    <row r="3317" spans="6:18" s="32" customFormat="1" x14ac:dyDescent="0.25">
      <c r="F3317" s="107"/>
      <c r="R3317" s="37"/>
    </row>
    <row r="3318" spans="6:18" s="32" customFormat="1" x14ac:dyDescent="0.25">
      <c r="F3318" s="107"/>
      <c r="R3318" s="37"/>
    </row>
    <row r="3319" spans="6:18" s="32" customFormat="1" x14ac:dyDescent="0.25">
      <c r="F3319" s="107"/>
      <c r="R3319" s="37"/>
    </row>
    <row r="3320" spans="6:18" s="32" customFormat="1" x14ac:dyDescent="0.25">
      <c r="F3320" s="107"/>
      <c r="R3320" s="37"/>
    </row>
    <row r="3321" spans="6:18" s="32" customFormat="1" x14ac:dyDescent="0.25">
      <c r="F3321" s="107"/>
      <c r="R3321" s="37"/>
    </row>
    <row r="3322" spans="6:18" s="32" customFormat="1" x14ac:dyDescent="0.25">
      <c r="F3322" s="107"/>
      <c r="R3322" s="37"/>
    </row>
    <row r="3323" spans="6:18" s="32" customFormat="1" x14ac:dyDescent="0.25">
      <c r="F3323" s="107"/>
      <c r="R3323" s="37"/>
    </row>
    <row r="3324" spans="6:18" s="32" customFormat="1" x14ac:dyDescent="0.25">
      <c r="F3324" s="107"/>
      <c r="R3324" s="37"/>
    </row>
    <row r="3325" spans="6:18" s="32" customFormat="1" x14ac:dyDescent="0.25">
      <c r="F3325" s="107"/>
      <c r="R3325" s="37"/>
    </row>
    <row r="3326" spans="6:18" s="32" customFormat="1" x14ac:dyDescent="0.25">
      <c r="F3326" s="107"/>
      <c r="R3326" s="37"/>
    </row>
    <row r="3327" spans="6:18" s="32" customFormat="1" x14ac:dyDescent="0.25">
      <c r="F3327" s="107"/>
      <c r="R3327" s="37"/>
    </row>
    <row r="3328" spans="6:18" s="32" customFormat="1" x14ac:dyDescent="0.25">
      <c r="F3328" s="107"/>
      <c r="R3328" s="37"/>
    </row>
    <row r="3329" spans="6:18" s="32" customFormat="1" x14ac:dyDescent="0.25">
      <c r="F3329" s="107"/>
      <c r="R3329" s="37"/>
    </row>
    <row r="3330" spans="6:18" s="32" customFormat="1" x14ac:dyDescent="0.25">
      <c r="F3330" s="107"/>
      <c r="R3330" s="37"/>
    </row>
    <row r="3331" spans="6:18" s="32" customFormat="1" x14ac:dyDescent="0.25">
      <c r="F3331" s="107"/>
      <c r="R3331" s="37"/>
    </row>
    <row r="3332" spans="6:18" s="32" customFormat="1" x14ac:dyDescent="0.25">
      <c r="F3332" s="107"/>
      <c r="R3332" s="37"/>
    </row>
    <row r="3333" spans="6:18" s="32" customFormat="1" x14ac:dyDescent="0.25">
      <c r="F3333" s="107"/>
      <c r="R3333" s="37"/>
    </row>
    <row r="3334" spans="6:18" s="32" customFormat="1" x14ac:dyDescent="0.25">
      <c r="F3334" s="107"/>
      <c r="R3334" s="37"/>
    </row>
    <row r="3335" spans="6:18" s="32" customFormat="1" x14ac:dyDescent="0.25">
      <c r="F3335" s="107"/>
      <c r="R3335" s="37"/>
    </row>
    <row r="3336" spans="6:18" s="32" customFormat="1" x14ac:dyDescent="0.25">
      <c r="F3336" s="107"/>
      <c r="R3336" s="37"/>
    </row>
    <row r="3337" spans="6:18" s="32" customFormat="1" x14ac:dyDescent="0.25">
      <c r="F3337" s="107"/>
      <c r="R3337" s="37"/>
    </row>
    <row r="3338" spans="6:18" s="32" customFormat="1" x14ac:dyDescent="0.25">
      <c r="F3338" s="107"/>
      <c r="R3338" s="37"/>
    </row>
    <row r="3339" spans="6:18" s="32" customFormat="1" x14ac:dyDescent="0.25">
      <c r="F3339" s="107"/>
      <c r="R3339" s="37"/>
    </row>
    <row r="3340" spans="6:18" s="32" customFormat="1" x14ac:dyDescent="0.25">
      <c r="F3340" s="107"/>
      <c r="R3340" s="37"/>
    </row>
    <row r="3341" spans="6:18" s="32" customFormat="1" x14ac:dyDescent="0.25">
      <c r="F3341" s="107"/>
      <c r="R3341" s="37"/>
    </row>
    <row r="3342" spans="6:18" s="32" customFormat="1" x14ac:dyDescent="0.25">
      <c r="F3342" s="107"/>
      <c r="R3342" s="37"/>
    </row>
    <row r="3343" spans="6:18" s="32" customFormat="1" x14ac:dyDescent="0.25">
      <c r="F3343" s="107"/>
      <c r="R3343" s="37"/>
    </row>
    <row r="3344" spans="6:18" s="32" customFormat="1" x14ac:dyDescent="0.25">
      <c r="F3344" s="107"/>
      <c r="R3344" s="37"/>
    </row>
    <row r="3345" spans="6:18" s="32" customFormat="1" x14ac:dyDescent="0.25">
      <c r="F3345" s="107"/>
      <c r="R3345" s="37"/>
    </row>
    <row r="3346" spans="6:18" s="32" customFormat="1" x14ac:dyDescent="0.25">
      <c r="F3346" s="107"/>
      <c r="R3346" s="37"/>
    </row>
    <row r="3347" spans="6:18" s="32" customFormat="1" x14ac:dyDescent="0.25">
      <c r="F3347" s="107"/>
      <c r="R3347" s="37"/>
    </row>
    <row r="3348" spans="6:18" s="32" customFormat="1" x14ac:dyDescent="0.25">
      <c r="F3348" s="107"/>
      <c r="R3348" s="37"/>
    </row>
    <row r="3349" spans="6:18" s="32" customFormat="1" x14ac:dyDescent="0.25">
      <c r="F3349" s="107"/>
      <c r="R3349" s="37"/>
    </row>
    <row r="3350" spans="6:18" s="32" customFormat="1" x14ac:dyDescent="0.25">
      <c r="F3350" s="107"/>
      <c r="R3350" s="37"/>
    </row>
    <row r="3351" spans="6:18" s="32" customFormat="1" x14ac:dyDescent="0.25">
      <c r="F3351" s="107"/>
      <c r="R3351" s="37"/>
    </row>
    <row r="3352" spans="6:18" s="32" customFormat="1" x14ac:dyDescent="0.25">
      <c r="F3352" s="107"/>
      <c r="R3352" s="37"/>
    </row>
    <row r="3353" spans="6:18" s="32" customFormat="1" x14ac:dyDescent="0.25">
      <c r="F3353" s="107"/>
      <c r="R3353" s="37"/>
    </row>
    <row r="3354" spans="6:18" s="32" customFormat="1" x14ac:dyDescent="0.25">
      <c r="F3354" s="107"/>
      <c r="R3354" s="37"/>
    </row>
    <row r="3355" spans="6:18" s="32" customFormat="1" x14ac:dyDescent="0.25">
      <c r="F3355" s="107"/>
      <c r="R3355" s="37"/>
    </row>
    <row r="3356" spans="6:18" s="32" customFormat="1" x14ac:dyDescent="0.25">
      <c r="F3356" s="107"/>
      <c r="R3356" s="37"/>
    </row>
    <row r="3357" spans="6:18" s="32" customFormat="1" x14ac:dyDescent="0.25">
      <c r="F3357" s="107"/>
      <c r="R3357" s="37"/>
    </row>
    <row r="3358" spans="6:18" s="32" customFormat="1" x14ac:dyDescent="0.25">
      <c r="F3358" s="107"/>
      <c r="R3358" s="37"/>
    </row>
    <row r="3359" spans="6:18" s="32" customFormat="1" x14ac:dyDescent="0.25">
      <c r="F3359" s="107"/>
      <c r="R3359" s="37"/>
    </row>
    <row r="3360" spans="6:18" s="32" customFormat="1" x14ac:dyDescent="0.25">
      <c r="F3360" s="107"/>
      <c r="R3360" s="37"/>
    </row>
    <row r="3361" spans="6:18" s="32" customFormat="1" x14ac:dyDescent="0.25">
      <c r="F3361" s="107"/>
      <c r="R3361" s="37"/>
    </row>
    <row r="3362" spans="6:18" s="32" customFormat="1" x14ac:dyDescent="0.25">
      <c r="F3362" s="107"/>
      <c r="R3362" s="37"/>
    </row>
    <row r="3363" spans="6:18" s="32" customFormat="1" x14ac:dyDescent="0.25">
      <c r="F3363" s="107"/>
      <c r="R3363" s="37"/>
    </row>
    <row r="3364" spans="6:18" s="32" customFormat="1" x14ac:dyDescent="0.25">
      <c r="F3364" s="107"/>
      <c r="R3364" s="37"/>
    </row>
    <row r="3365" spans="6:18" s="32" customFormat="1" x14ac:dyDescent="0.25">
      <c r="F3365" s="107"/>
      <c r="R3365" s="37"/>
    </row>
    <row r="3366" spans="6:18" s="32" customFormat="1" x14ac:dyDescent="0.25">
      <c r="F3366" s="107"/>
      <c r="R3366" s="37"/>
    </row>
    <row r="3367" spans="6:18" s="32" customFormat="1" x14ac:dyDescent="0.25">
      <c r="F3367" s="107"/>
      <c r="R3367" s="37"/>
    </row>
    <row r="3368" spans="6:18" s="32" customFormat="1" x14ac:dyDescent="0.25">
      <c r="F3368" s="107"/>
      <c r="R3368" s="37"/>
    </row>
    <row r="3369" spans="6:18" s="32" customFormat="1" x14ac:dyDescent="0.25">
      <c r="F3369" s="107"/>
      <c r="R3369" s="37"/>
    </row>
    <row r="3370" spans="6:18" s="32" customFormat="1" x14ac:dyDescent="0.25">
      <c r="F3370" s="107"/>
      <c r="R3370" s="37"/>
    </row>
    <row r="3371" spans="6:18" s="32" customFormat="1" x14ac:dyDescent="0.25">
      <c r="F3371" s="107"/>
      <c r="R3371" s="37"/>
    </row>
    <row r="3372" spans="6:18" s="32" customFormat="1" x14ac:dyDescent="0.25">
      <c r="F3372" s="107"/>
      <c r="R3372" s="37"/>
    </row>
    <row r="3373" spans="6:18" s="32" customFormat="1" x14ac:dyDescent="0.25">
      <c r="F3373" s="107"/>
      <c r="R3373" s="37"/>
    </row>
    <row r="3374" spans="6:18" s="32" customFormat="1" x14ac:dyDescent="0.25">
      <c r="F3374" s="107"/>
      <c r="R3374" s="37"/>
    </row>
    <row r="3375" spans="6:18" s="32" customFormat="1" x14ac:dyDescent="0.25">
      <c r="F3375" s="107"/>
      <c r="R3375" s="37"/>
    </row>
    <row r="3376" spans="6:18" s="32" customFormat="1" x14ac:dyDescent="0.25">
      <c r="F3376" s="107"/>
      <c r="R3376" s="37"/>
    </row>
    <row r="3377" spans="6:18" s="32" customFormat="1" x14ac:dyDescent="0.25">
      <c r="F3377" s="107"/>
      <c r="R3377" s="37"/>
    </row>
    <row r="3378" spans="6:18" s="32" customFormat="1" x14ac:dyDescent="0.25">
      <c r="F3378" s="107"/>
      <c r="R3378" s="37"/>
    </row>
    <row r="3379" spans="6:18" s="32" customFormat="1" x14ac:dyDescent="0.25">
      <c r="F3379" s="107"/>
      <c r="R3379" s="37"/>
    </row>
    <row r="3380" spans="6:18" s="32" customFormat="1" x14ac:dyDescent="0.25">
      <c r="F3380" s="107"/>
      <c r="R3380" s="37"/>
    </row>
    <row r="3381" spans="6:18" s="32" customFormat="1" x14ac:dyDescent="0.25">
      <c r="F3381" s="107"/>
      <c r="R3381" s="37"/>
    </row>
    <row r="3382" spans="6:18" s="32" customFormat="1" x14ac:dyDescent="0.25">
      <c r="F3382" s="107"/>
      <c r="R3382" s="37"/>
    </row>
    <row r="3383" spans="6:18" s="32" customFormat="1" x14ac:dyDescent="0.25">
      <c r="F3383" s="107"/>
      <c r="R3383" s="37"/>
    </row>
    <row r="3384" spans="6:18" s="32" customFormat="1" x14ac:dyDescent="0.25">
      <c r="F3384" s="107"/>
      <c r="R3384" s="37"/>
    </row>
    <row r="3385" spans="6:18" s="32" customFormat="1" x14ac:dyDescent="0.25">
      <c r="F3385" s="107"/>
      <c r="R3385" s="37"/>
    </row>
    <row r="3386" spans="6:18" s="32" customFormat="1" x14ac:dyDescent="0.25">
      <c r="F3386" s="107"/>
      <c r="R3386" s="37"/>
    </row>
    <row r="3387" spans="6:18" s="32" customFormat="1" x14ac:dyDescent="0.25">
      <c r="F3387" s="107"/>
      <c r="R3387" s="37"/>
    </row>
    <row r="3388" spans="6:18" s="32" customFormat="1" x14ac:dyDescent="0.25">
      <c r="F3388" s="107"/>
      <c r="R3388" s="37"/>
    </row>
    <row r="3389" spans="6:18" s="32" customFormat="1" x14ac:dyDescent="0.25">
      <c r="F3389" s="107"/>
      <c r="R3389" s="37"/>
    </row>
    <row r="3390" spans="6:18" s="32" customFormat="1" x14ac:dyDescent="0.25">
      <c r="F3390" s="107"/>
      <c r="R3390" s="37"/>
    </row>
    <row r="3391" spans="6:18" s="32" customFormat="1" x14ac:dyDescent="0.25">
      <c r="F3391" s="107"/>
      <c r="R3391" s="37"/>
    </row>
    <row r="3392" spans="6:18" s="32" customFormat="1" x14ac:dyDescent="0.25">
      <c r="F3392" s="107"/>
      <c r="R3392" s="37"/>
    </row>
    <row r="3393" spans="6:18" s="32" customFormat="1" x14ac:dyDescent="0.25">
      <c r="F3393" s="107"/>
      <c r="R3393" s="37"/>
    </row>
    <row r="3394" spans="6:18" s="32" customFormat="1" x14ac:dyDescent="0.25">
      <c r="F3394" s="107"/>
      <c r="R3394" s="37"/>
    </row>
    <row r="3395" spans="6:18" s="32" customFormat="1" x14ac:dyDescent="0.25">
      <c r="F3395" s="107"/>
      <c r="R3395" s="37"/>
    </row>
    <row r="3396" spans="6:18" s="32" customFormat="1" x14ac:dyDescent="0.25">
      <c r="F3396" s="107"/>
      <c r="R3396" s="37"/>
    </row>
    <row r="3397" spans="6:18" s="32" customFormat="1" x14ac:dyDescent="0.25">
      <c r="F3397" s="107"/>
      <c r="R3397" s="37"/>
    </row>
    <row r="3398" spans="6:18" s="32" customFormat="1" x14ac:dyDescent="0.25">
      <c r="F3398" s="107"/>
      <c r="R3398" s="37"/>
    </row>
    <row r="3399" spans="6:18" s="32" customFormat="1" x14ac:dyDescent="0.25">
      <c r="F3399" s="107"/>
      <c r="R3399" s="37"/>
    </row>
    <row r="3400" spans="6:18" s="32" customFormat="1" x14ac:dyDescent="0.25">
      <c r="F3400" s="107"/>
      <c r="R3400" s="37"/>
    </row>
    <row r="3401" spans="6:18" s="32" customFormat="1" x14ac:dyDescent="0.25">
      <c r="F3401" s="107"/>
      <c r="R3401" s="37"/>
    </row>
    <row r="3402" spans="6:18" s="32" customFormat="1" x14ac:dyDescent="0.25">
      <c r="F3402" s="107"/>
      <c r="R3402" s="37"/>
    </row>
    <row r="3403" spans="6:18" s="32" customFormat="1" x14ac:dyDescent="0.25">
      <c r="F3403" s="107"/>
      <c r="R3403" s="37"/>
    </row>
    <row r="3404" spans="6:18" s="32" customFormat="1" x14ac:dyDescent="0.25">
      <c r="F3404" s="107"/>
      <c r="R3404" s="37"/>
    </row>
    <row r="3405" spans="6:18" s="32" customFormat="1" x14ac:dyDescent="0.25">
      <c r="F3405" s="107"/>
      <c r="R3405" s="37"/>
    </row>
    <row r="3406" spans="6:18" s="32" customFormat="1" x14ac:dyDescent="0.25">
      <c r="F3406" s="107"/>
      <c r="R3406" s="37"/>
    </row>
    <row r="3407" spans="6:18" s="32" customFormat="1" x14ac:dyDescent="0.25">
      <c r="F3407" s="107"/>
      <c r="R3407" s="37"/>
    </row>
    <row r="3408" spans="6:18" s="32" customFormat="1" x14ac:dyDescent="0.25">
      <c r="F3408" s="107"/>
      <c r="R3408" s="37"/>
    </row>
    <row r="3409" spans="6:18" s="32" customFormat="1" x14ac:dyDescent="0.25">
      <c r="F3409" s="107"/>
      <c r="R3409" s="37"/>
    </row>
    <row r="3410" spans="6:18" s="32" customFormat="1" x14ac:dyDescent="0.25">
      <c r="F3410" s="107"/>
      <c r="R3410" s="37"/>
    </row>
    <row r="3411" spans="6:18" s="32" customFormat="1" x14ac:dyDescent="0.25">
      <c r="F3411" s="107"/>
      <c r="R3411" s="37"/>
    </row>
    <row r="3412" spans="6:18" s="32" customFormat="1" x14ac:dyDescent="0.25">
      <c r="F3412" s="107"/>
      <c r="R3412" s="37"/>
    </row>
    <row r="3413" spans="6:18" s="32" customFormat="1" x14ac:dyDescent="0.25">
      <c r="F3413" s="107"/>
      <c r="R3413" s="37"/>
    </row>
    <row r="3414" spans="6:18" s="32" customFormat="1" x14ac:dyDescent="0.25">
      <c r="F3414" s="107"/>
      <c r="R3414" s="37"/>
    </row>
    <row r="3415" spans="6:18" s="32" customFormat="1" x14ac:dyDescent="0.25">
      <c r="F3415" s="107"/>
      <c r="R3415" s="37"/>
    </row>
    <row r="3416" spans="6:18" s="32" customFormat="1" x14ac:dyDescent="0.25">
      <c r="F3416" s="107"/>
      <c r="R3416" s="37"/>
    </row>
    <row r="3417" spans="6:18" s="32" customFormat="1" x14ac:dyDescent="0.25">
      <c r="F3417" s="107"/>
      <c r="R3417" s="37"/>
    </row>
    <row r="3418" spans="6:18" s="32" customFormat="1" x14ac:dyDescent="0.25">
      <c r="F3418" s="107"/>
      <c r="R3418" s="37"/>
    </row>
    <row r="3419" spans="6:18" s="32" customFormat="1" x14ac:dyDescent="0.25">
      <c r="F3419" s="107"/>
      <c r="R3419" s="37"/>
    </row>
    <row r="3420" spans="6:18" s="32" customFormat="1" x14ac:dyDescent="0.25">
      <c r="F3420" s="107"/>
      <c r="R3420" s="37"/>
    </row>
    <row r="3421" spans="6:18" s="32" customFormat="1" x14ac:dyDescent="0.25">
      <c r="F3421" s="107"/>
      <c r="R3421" s="37"/>
    </row>
    <row r="3422" spans="6:18" s="32" customFormat="1" x14ac:dyDescent="0.25">
      <c r="F3422" s="107"/>
      <c r="R3422" s="37"/>
    </row>
    <row r="3423" spans="6:18" s="32" customFormat="1" x14ac:dyDescent="0.25">
      <c r="F3423" s="107"/>
      <c r="R3423" s="37"/>
    </row>
    <row r="3424" spans="6:18" s="32" customFormat="1" x14ac:dyDescent="0.25">
      <c r="F3424" s="107"/>
      <c r="R3424" s="37"/>
    </row>
    <row r="3425" spans="6:18" s="32" customFormat="1" x14ac:dyDescent="0.25">
      <c r="F3425" s="107"/>
      <c r="R3425" s="37"/>
    </row>
    <row r="3426" spans="6:18" s="32" customFormat="1" x14ac:dyDescent="0.25">
      <c r="F3426" s="107"/>
      <c r="R3426" s="37"/>
    </row>
    <row r="3427" spans="6:18" s="32" customFormat="1" x14ac:dyDescent="0.25">
      <c r="F3427" s="107"/>
      <c r="R3427" s="37"/>
    </row>
    <row r="3428" spans="6:18" s="32" customFormat="1" x14ac:dyDescent="0.25">
      <c r="F3428" s="107"/>
      <c r="R3428" s="37"/>
    </row>
    <row r="3429" spans="6:18" s="32" customFormat="1" x14ac:dyDescent="0.25">
      <c r="F3429" s="107"/>
      <c r="R3429" s="37"/>
    </row>
    <row r="3430" spans="6:18" s="32" customFormat="1" x14ac:dyDescent="0.25">
      <c r="F3430" s="107"/>
      <c r="R3430" s="37"/>
    </row>
    <row r="3431" spans="6:18" s="32" customFormat="1" x14ac:dyDescent="0.25">
      <c r="F3431" s="107"/>
      <c r="R3431" s="37"/>
    </row>
    <row r="3432" spans="6:18" s="32" customFormat="1" x14ac:dyDescent="0.25">
      <c r="F3432" s="107"/>
      <c r="R3432" s="37"/>
    </row>
    <row r="3433" spans="6:18" s="32" customFormat="1" x14ac:dyDescent="0.25">
      <c r="F3433" s="107"/>
      <c r="R3433" s="37"/>
    </row>
    <row r="3434" spans="6:18" s="32" customFormat="1" x14ac:dyDescent="0.25">
      <c r="F3434" s="107"/>
      <c r="R3434" s="37"/>
    </row>
    <row r="3435" spans="6:18" s="32" customFormat="1" x14ac:dyDescent="0.25">
      <c r="F3435" s="107"/>
      <c r="R3435" s="37"/>
    </row>
    <row r="3436" spans="6:18" s="32" customFormat="1" x14ac:dyDescent="0.25">
      <c r="F3436" s="107"/>
      <c r="R3436" s="37"/>
    </row>
    <row r="3437" spans="6:18" s="32" customFormat="1" x14ac:dyDescent="0.25">
      <c r="F3437" s="107"/>
      <c r="R3437" s="37"/>
    </row>
    <row r="3438" spans="6:18" s="32" customFormat="1" x14ac:dyDescent="0.25">
      <c r="F3438" s="107"/>
      <c r="R3438" s="37"/>
    </row>
    <row r="3439" spans="6:18" s="32" customFormat="1" x14ac:dyDescent="0.25">
      <c r="F3439" s="107"/>
      <c r="R3439" s="37"/>
    </row>
    <row r="3440" spans="6:18" s="32" customFormat="1" x14ac:dyDescent="0.25">
      <c r="F3440" s="107"/>
      <c r="R3440" s="37"/>
    </row>
    <row r="3441" spans="6:18" s="32" customFormat="1" x14ac:dyDescent="0.25">
      <c r="F3441" s="107"/>
      <c r="R3441" s="37"/>
    </row>
    <row r="3442" spans="6:18" s="32" customFormat="1" x14ac:dyDescent="0.25">
      <c r="F3442" s="107"/>
      <c r="R3442" s="37"/>
    </row>
    <row r="3443" spans="6:18" s="32" customFormat="1" x14ac:dyDescent="0.25">
      <c r="F3443" s="107"/>
      <c r="R3443" s="37"/>
    </row>
    <row r="3444" spans="6:18" s="32" customFormat="1" x14ac:dyDescent="0.25">
      <c r="F3444" s="107"/>
      <c r="R3444" s="37"/>
    </row>
    <row r="3445" spans="6:18" s="32" customFormat="1" x14ac:dyDescent="0.25">
      <c r="F3445" s="107"/>
      <c r="R3445" s="37"/>
    </row>
    <row r="3446" spans="6:18" s="32" customFormat="1" x14ac:dyDescent="0.25">
      <c r="F3446" s="107"/>
      <c r="R3446" s="37"/>
    </row>
    <row r="3447" spans="6:18" s="32" customFormat="1" x14ac:dyDescent="0.25">
      <c r="F3447" s="107"/>
      <c r="R3447" s="37"/>
    </row>
    <row r="3448" spans="6:18" s="32" customFormat="1" x14ac:dyDescent="0.25">
      <c r="F3448" s="107"/>
      <c r="R3448" s="37"/>
    </row>
    <row r="3449" spans="6:18" s="32" customFormat="1" x14ac:dyDescent="0.25">
      <c r="F3449" s="107"/>
      <c r="R3449" s="37"/>
    </row>
    <row r="3450" spans="6:18" s="32" customFormat="1" x14ac:dyDescent="0.25">
      <c r="F3450" s="107"/>
      <c r="R3450" s="37"/>
    </row>
    <row r="3451" spans="6:18" s="32" customFormat="1" x14ac:dyDescent="0.25">
      <c r="F3451" s="107"/>
      <c r="R3451" s="37"/>
    </row>
    <row r="3452" spans="6:18" s="32" customFormat="1" x14ac:dyDescent="0.25">
      <c r="F3452" s="107"/>
      <c r="R3452" s="37"/>
    </row>
    <row r="3453" spans="6:18" s="32" customFormat="1" x14ac:dyDescent="0.25">
      <c r="F3453" s="107"/>
      <c r="R3453" s="37"/>
    </row>
    <row r="3454" spans="6:18" s="32" customFormat="1" x14ac:dyDescent="0.25">
      <c r="F3454" s="107"/>
      <c r="R3454" s="37"/>
    </row>
    <row r="3455" spans="6:18" s="32" customFormat="1" x14ac:dyDescent="0.25">
      <c r="F3455" s="107"/>
      <c r="R3455" s="37"/>
    </row>
    <row r="3456" spans="6:18" s="32" customFormat="1" x14ac:dyDescent="0.25">
      <c r="F3456" s="107"/>
      <c r="R3456" s="37"/>
    </row>
    <row r="3457" spans="6:18" s="32" customFormat="1" x14ac:dyDescent="0.25">
      <c r="F3457" s="107"/>
      <c r="R3457" s="37"/>
    </row>
    <row r="3458" spans="6:18" s="32" customFormat="1" x14ac:dyDescent="0.25">
      <c r="F3458" s="107"/>
      <c r="R3458" s="37"/>
    </row>
    <row r="3459" spans="6:18" s="32" customFormat="1" x14ac:dyDescent="0.25">
      <c r="F3459" s="107"/>
      <c r="R3459" s="37"/>
    </row>
    <row r="3460" spans="6:18" s="32" customFormat="1" x14ac:dyDescent="0.25">
      <c r="F3460" s="107"/>
      <c r="R3460" s="37"/>
    </row>
    <row r="3461" spans="6:18" s="32" customFormat="1" x14ac:dyDescent="0.25">
      <c r="F3461" s="107"/>
      <c r="R3461" s="37"/>
    </row>
    <row r="3462" spans="6:18" s="32" customFormat="1" x14ac:dyDescent="0.25">
      <c r="F3462" s="107"/>
      <c r="R3462" s="37"/>
    </row>
    <row r="3463" spans="6:18" s="32" customFormat="1" x14ac:dyDescent="0.25">
      <c r="F3463" s="107"/>
      <c r="R3463" s="37"/>
    </row>
    <row r="3464" spans="6:18" s="32" customFormat="1" x14ac:dyDescent="0.25">
      <c r="F3464" s="107"/>
      <c r="R3464" s="37"/>
    </row>
    <row r="3465" spans="6:18" s="32" customFormat="1" x14ac:dyDescent="0.25">
      <c r="F3465" s="107"/>
      <c r="R3465" s="37"/>
    </row>
    <row r="3466" spans="6:18" s="32" customFormat="1" x14ac:dyDescent="0.25">
      <c r="F3466" s="107"/>
      <c r="R3466" s="37"/>
    </row>
    <row r="3467" spans="6:18" s="32" customFormat="1" x14ac:dyDescent="0.25">
      <c r="F3467" s="107"/>
      <c r="R3467" s="37"/>
    </row>
    <row r="3468" spans="6:18" s="32" customFormat="1" x14ac:dyDescent="0.25">
      <c r="F3468" s="107"/>
      <c r="R3468" s="37"/>
    </row>
    <row r="3469" spans="6:18" s="32" customFormat="1" x14ac:dyDescent="0.25">
      <c r="F3469" s="107"/>
      <c r="R3469" s="37"/>
    </row>
    <row r="3470" spans="6:18" s="32" customFormat="1" x14ac:dyDescent="0.25">
      <c r="F3470" s="107"/>
      <c r="R3470" s="37"/>
    </row>
    <row r="3471" spans="6:18" s="32" customFormat="1" x14ac:dyDescent="0.25">
      <c r="F3471" s="107"/>
      <c r="R3471" s="37"/>
    </row>
    <row r="3472" spans="6:18" s="32" customFormat="1" x14ac:dyDescent="0.25">
      <c r="F3472" s="107"/>
      <c r="R3472" s="37"/>
    </row>
    <row r="3473" spans="6:18" s="32" customFormat="1" x14ac:dyDescent="0.25">
      <c r="F3473" s="107"/>
      <c r="R3473" s="37"/>
    </row>
    <row r="3474" spans="6:18" s="32" customFormat="1" x14ac:dyDescent="0.25">
      <c r="F3474" s="107"/>
      <c r="R3474" s="37"/>
    </row>
    <row r="3475" spans="6:18" s="32" customFormat="1" x14ac:dyDescent="0.25">
      <c r="F3475" s="107"/>
      <c r="R3475" s="37"/>
    </row>
    <row r="3476" spans="6:18" s="32" customFormat="1" x14ac:dyDescent="0.25">
      <c r="F3476" s="107"/>
      <c r="R3476" s="37"/>
    </row>
    <row r="3477" spans="6:18" s="32" customFormat="1" x14ac:dyDescent="0.25">
      <c r="F3477" s="107"/>
      <c r="R3477" s="37"/>
    </row>
    <row r="3478" spans="6:18" s="32" customFormat="1" x14ac:dyDescent="0.25">
      <c r="F3478" s="107"/>
      <c r="R3478" s="37"/>
    </row>
    <row r="3479" spans="6:18" s="32" customFormat="1" x14ac:dyDescent="0.25">
      <c r="F3479" s="107"/>
      <c r="R3479" s="37"/>
    </row>
    <row r="3480" spans="6:18" s="32" customFormat="1" x14ac:dyDescent="0.25">
      <c r="F3480" s="107"/>
      <c r="R3480" s="37"/>
    </row>
    <row r="3481" spans="6:18" s="32" customFormat="1" x14ac:dyDescent="0.25">
      <c r="F3481" s="107"/>
      <c r="R3481" s="37"/>
    </row>
    <row r="3482" spans="6:18" s="32" customFormat="1" x14ac:dyDescent="0.25">
      <c r="F3482" s="107"/>
      <c r="R3482" s="37"/>
    </row>
    <row r="3483" spans="6:18" s="32" customFormat="1" x14ac:dyDescent="0.25">
      <c r="F3483" s="107"/>
      <c r="R3483" s="37"/>
    </row>
    <row r="3484" spans="6:18" s="32" customFormat="1" x14ac:dyDescent="0.25">
      <c r="F3484" s="107"/>
      <c r="R3484" s="37"/>
    </row>
    <row r="3485" spans="6:18" s="32" customFormat="1" x14ac:dyDescent="0.25">
      <c r="F3485" s="107"/>
      <c r="R3485" s="37"/>
    </row>
    <row r="3486" spans="6:18" s="32" customFormat="1" x14ac:dyDescent="0.25">
      <c r="F3486" s="107"/>
      <c r="R3486" s="37"/>
    </row>
    <row r="3487" spans="6:18" s="32" customFormat="1" x14ac:dyDescent="0.25">
      <c r="F3487" s="107"/>
      <c r="R3487" s="37"/>
    </row>
    <row r="3488" spans="6:18" s="32" customFormat="1" x14ac:dyDescent="0.25">
      <c r="F3488" s="107"/>
      <c r="R3488" s="37"/>
    </row>
    <row r="3489" spans="6:18" s="32" customFormat="1" x14ac:dyDescent="0.25">
      <c r="F3489" s="107"/>
      <c r="R3489" s="37"/>
    </row>
    <row r="3490" spans="6:18" s="32" customFormat="1" x14ac:dyDescent="0.25">
      <c r="F3490" s="107"/>
      <c r="R3490" s="37"/>
    </row>
    <row r="3491" spans="6:18" s="32" customFormat="1" x14ac:dyDescent="0.25">
      <c r="F3491" s="107"/>
      <c r="R3491" s="37"/>
    </row>
    <row r="3492" spans="6:18" s="32" customFormat="1" x14ac:dyDescent="0.25">
      <c r="F3492" s="107"/>
      <c r="R3492" s="37"/>
    </row>
    <row r="3493" spans="6:18" s="32" customFormat="1" x14ac:dyDescent="0.25">
      <c r="F3493" s="107"/>
      <c r="R3493" s="37"/>
    </row>
    <row r="3494" spans="6:18" s="32" customFormat="1" x14ac:dyDescent="0.25">
      <c r="F3494" s="107"/>
      <c r="R3494" s="37"/>
    </row>
    <row r="3495" spans="6:18" s="32" customFormat="1" x14ac:dyDescent="0.25">
      <c r="F3495" s="107"/>
      <c r="R3495" s="37"/>
    </row>
    <row r="3496" spans="6:18" s="32" customFormat="1" x14ac:dyDescent="0.25">
      <c r="F3496" s="107"/>
      <c r="R3496" s="37"/>
    </row>
    <row r="3497" spans="6:18" s="32" customFormat="1" x14ac:dyDescent="0.25">
      <c r="F3497" s="107"/>
      <c r="R3497" s="37"/>
    </row>
    <row r="3498" spans="6:18" s="32" customFormat="1" x14ac:dyDescent="0.25">
      <c r="F3498" s="107"/>
      <c r="R3498" s="37"/>
    </row>
    <row r="3499" spans="6:18" s="32" customFormat="1" x14ac:dyDescent="0.25">
      <c r="F3499" s="107"/>
      <c r="R3499" s="37"/>
    </row>
    <row r="3500" spans="6:18" s="32" customFormat="1" x14ac:dyDescent="0.25">
      <c r="F3500" s="107"/>
      <c r="R3500" s="37"/>
    </row>
    <row r="3501" spans="6:18" s="32" customFormat="1" x14ac:dyDescent="0.25">
      <c r="F3501" s="107"/>
      <c r="R3501" s="37"/>
    </row>
    <row r="3502" spans="6:18" s="32" customFormat="1" x14ac:dyDescent="0.25">
      <c r="F3502" s="107"/>
      <c r="R3502" s="37"/>
    </row>
    <row r="3503" spans="6:18" s="32" customFormat="1" x14ac:dyDescent="0.25">
      <c r="F3503" s="107"/>
      <c r="R3503" s="37"/>
    </row>
    <row r="3504" spans="6:18" s="32" customFormat="1" x14ac:dyDescent="0.25">
      <c r="F3504" s="107"/>
      <c r="R3504" s="37"/>
    </row>
    <row r="3505" spans="6:18" s="32" customFormat="1" x14ac:dyDescent="0.25">
      <c r="F3505" s="107"/>
      <c r="R3505" s="37"/>
    </row>
    <row r="3506" spans="6:18" s="32" customFormat="1" x14ac:dyDescent="0.25">
      <c r="F3506" s="107"/>
      <c r="R3506" s="37"/>
    </row>
    <row r="3507" spans="6:18" s="32" customFormat="1" x14ac:dyDescent="0.25">
      <c r="F3507" s="107"/>
      <c r="R3507" s="37"/>
    </row>
    <row r="3508" spans="6:18" s="32" customFormat="1" x14ac:dyDescent="0.25">
      <c r="F3508" s="107"/>
      <c r="R3508" s="37"/>
    </row>
    <row r="3509" spans="6:18" s="32" customFormat="1" x14ac:dyDescent="0.25">
      <c r="F3509" s="107"/>
      <c r="R3509" s="37"/>
    </row>
    <row r="3510" spans="6:18" s="32" customFormat="1" x14ac:dyDescent="0.25">
      <c r="F3510" s="107"/>
      <c r="R3510" s="37"/>
    </row>
    <row r="3511" spans="6:18" s="32" customFormat="1" x14ac:dyDescent="0.25">
      <c r="F3511" s="107"/>
      <c r="R3511" s="37"/>
    </row>
    <row r="3512" spans="6:18" s="32" customFormat="1" x14ac:dyDescent="0.25">
      <c r="F3512" s="107"/>
      <c r="R3512" s="37"/>
    </row>
    <row r="3513" spans="6:18" s="32" customFormat="1" x14ac:dyDescent="0.25">
      <c r="F3513" s="107"/>
      <c r="R3513" s="37"/>
    </row>
    <row r="3514" spans="6:18" s="32" customFormat="1" x14ac:dyDescent="0.25">
      <c r="F3514" s="107"/>
      <c r="R3514" s="37"/>
    </row>
    <row r="3515" spans="6:18" s="32" customFormat="1" x14ac:dyDescent="0.25">
      <c r="F3515" s="107"/>
      <c r="R3515" s="37"/>
    </row>
    <row r="3516" spans="6:18" s="32" customFormat="1" x14ac:dyDescent="0.25">
      <c r="F3516" s="107"/>
      <c r="R3516" s="37"/>
    </row>
    <row r="3517" spans="6:18" s="32" customFormat="1" x14ac:dyDescent="0.25">
      <c r="F3517" s="107"/>
      <c r="R3517" s="37"/>
    </row>
    <row r="3518" spans="6:18" s="32" customFormat="1" x14ac:dyDescent="0.25">
      <c r="F3518" s="107"/>
      <c r="R3518" s="37"/>
    </row>
    <row r="3519" spans="6:18" s="32" customFormat="1" x14ac:dyDescent="0.25">
      <c r="F3519" s="107"/>
      <c r="R3519" s="37"/>
    </row>
    <row r="3520" spans="6:18" s="32" customFormat="1" x14ac:dyDescent="0.25">
      <c r="F3520" s="107"/>
      <c r="R3520" s="37"/>
    </row>
    <row r="3521" spans="6:18" s="32" customFormat="1" x14ac:dyDescent="0.25">
      <c r="F3521" s="107"/>
      <c r="R3521" s="37"/>
    </row>
    <row r="3522" spans="6:18" s="32" customFormat="1" x14ac:dyDescent="0.25">
      <c r="F3522" s="107"/>
      <c r="R3522" s="37"/>
    </row>
    <row r="3523" spans="6:18" s="32" customFormat="1" x14ac:dyDescent="0.25">
      <c r="F3523" s="107"/>
      <c r="R3523" s="37"/>
    </row>
    <row r="3524" spans="6:18" s="32" customFormat="1" x14ac:dyDescent="0.25">
      <c r="F3524" s="107"/>
      <c r="R3524" s="37"/>
    </row>
    <row r="3525" spans="6:18" s="32" customFormat="1" x14ac:dyDescent="0.25">
      <c r="F3525" s="107"/>
      <c r="R3525" s="37"/>
    </row>
    <row r="3526" spans="6:18" s="32" customFormat="1" x14ac:dyDescent="0.25">
      <c r="F3526" s="107"/>
      <c r="R3526" s="37"/>
    </row>
    <row r="3527" spans="6:18" s="32" customFormat="1" x14ac:dyDescent="0.25">
      <c r="F3527" s="107"/>
      <c r="R3527" s="37"/>
    </row>
    <row r="3528" spans="6:18" s="32" customFormat="1" x14ac:dyDescent="0.25">
      <c r="F3528" s="107"/>
      <c r="R3528" s="37"/>
    </row>
    <row r="3529" spans="6:18" s="32" customFormat="1" x14ac:dyDescent="0.25">
      <c r="F3529" s="107"/>
      <c r="R3529" s="37"/>
    </row>
    <row r="3530" spans="6:18" s="32" customFormat="1" x14ac:dyDescent="0.25">
      <c r="F3530" s="107"/>
      <c r="R3530" s="37"/>
    </row>
    <row r="3531" spans="6:18" s="32" customFormat="1" x14ac:dyDescent="0.25">
      <c r="F3531" s="107"/>
      <c r="R3531" s="37"/>
    </row>
    <row r="3532" spans="6:18" s="32" customFormat="1" x14ac:dyDescent="0.25">
      <c r="F3532" s="107"/>
      <c r="R3532" s="37"/>
    </row>
    <row r="3533" spans="6:18" s="32" customFormat="1" x14ac:dyDescent="0.25">
      <c r="F3533" s="107"/>
      <c r="R3533" s="37"/>
    </row>
    <row r="3534" spans="6:18" s="32" customFormat="1" x14ac:dyDescent="0.25">
      <c r="F3534" s="107"/>
      <c r="R3534" s="37"/>
    </row>
    <row r="3535" spans="6:18" s="32" customFormat="1" x14ac:dyDescent="0.25">
      <c r="F3535" s="107"/>
      <c r="R3535" s="37"/>
    </row>
    <row r="3536" spans="6:18" s="32" customFormat="1" x14ac:dyDescent="0.25">
      <c r="F3536" s="107"/>
      <c r="R3536" s="37"/>
    </row>
    <row r="3537" spans="6:18" s="32" customFormat="1" x14ac:dyDescent="0.25">
      <c r="F3537" s="107"/>
      <c r="R3537" s="37"/>
    </row>
    <row r="3538" spans="6:18" s="32" customFormat="1" x14ac:dyDescent="0.25">
      <c r="F3538" s="107"/>
      <c r="R3538" s="37"/>
    </row>
    <row r="3539" spans="6:18" s="32" customFormat="1" x14ac:dyDescent="0.25">
      <c r="F3539" s="107"/>
      <c r="R3539" s="37"/>
    </row>
    <row r="3540" spans="6:18" s="32" customFormat="1" x14ac:dyDescent="0.25">
      <c r="F3540" s="107"/>
      <c r="R3540" s="37"/>
    </row>
    <row r="3541" spans="6:18" s="32" customFormat="1" x14ac:dyDescent="0.25">
      <c r="F3541" s="107"/>
      <c r="R3541" s="37"/>
    </row>
    <row r="3542" spans="6:18" s="32" customFormat="1" x14ac:dyDescent="0.25">
      <c r="F3542" s="107"/>
      <c r="R3542" s="37"/>
    </row>
    <row r="3543" spans="6:18" s="32" customFormat="1" x14ac:dyDescent="0.25">
      <c r="F3543" s="107"/>
      <c r="R3543" s="37"/>
    </row>
    <row r="3544" spans="6:18" s="32" customFormat="1" x14ac:dyDescent="0.25">
      <c r="F3544" s="107"/>
      <c r="R3544" s="37"/>
    </row>
    <row r="3545" spans="6:18" s="32" customFormat="1" x14ac:dyDescent="0.25">
      <c r="F3545" s="107"/>
      <c r="R3545" s="37"/>
    </row>
    <row r="3546" spans="6:18" s="32" customFormat="1" x14ac:dyDescent="0.25">
      <c r="F3546" s="107"/>
      <c r="R3546" s="37"/>
    </row>
    <row r="3547" spans="6:18" s="32" customFormat="1" x14ac:dyDescent="0.25">
      <c r="F3547" s="107"/>
      <c r="R3547" s="37"/>
    </row>
    <row r="3548" spans="6:18" s="32" customFormat="1" x14ac:dyDescent="0.25">
      <c r="F3548" s="107"/>
      <c r="R3548" s="37"/>
    </row>
    <row r="3549" spans="6:18" s="32" customFormat="1" x14ac:dyDescent="0.25">
      <c r="F3549" s="107"/>
      <c r="R3549" s="37"/>
    </row>
    <row r="3550" spans="6:18" s="32" customFormat="1" x14ac:dyDescent="0.25">
      <c r="F3550" s="107"/>
      <c r="R3550" s="37"/>
    </row>
    <row r="3551" spans="6:18" s="32" customFormat="1" x14ac:dyDescent="0.25">
      <c r="F3551" s="107"/>
      <c r="R3551" s="37"/>
    </row>
    <row r="3552" spans="6:18" s="32" customFormat="1" x14ac:dyDescent="0.25">
      <c r="F3552" s="107"/>
      <c r="R3552" s="37"/>
    </row>
    <row r="3553" spans="6:18" s="32" customFormat="1" x14ac:dyDescent="0.25">
      <c r="F3553" s="107"/>
      <c r="R3553" s="37"/>
    </row>
    <row r="3554" spans="6:18" s="32" customFormat="1" x14ac:dyDescent="0.25">
      <c r="F3554" s="107"/>
      <c r="R3554" s="37"/>
    </row>
    <row r="3555" spans="6:18" s="32" customFormat="1" x14ac:dyDescent="0.25">
      <c r="F3555" s="107"/>
      <c r="R3555" s="37"/>
    </row>
    <row r="3556" spans="6:18" s="32" customFormat="1" x14ac:dyDescent="0.25">
      <c r="F3556" s="107"/>
      <c r="R3556" s="37"/>
    </row>
    <row r="3557" spans="6:18" s="32" customFormat="1" x14ac:dyDescent="0.25">
      <c r="F3557" s="107"/>
      <c r="R3557" s="37"/>
    </row>
    <row r="3558" spans="6:18" s="32" customFormat="1" x14ac:dyDescent="0.25">
      <c r="F3558" s="107"/>
      <c r="R3558" s="37"/>
    </row>
    <row r="3559" spans="6:18" s="32" customFormat="1" x14ac:dyDescent="0.25">
      <c r="F3559" s="107"/>
      <c r="R3559" s="37"/>
    </row>
    <row r="3560" spans="6:18" s="32" customFormat="1" x14ac:dyDescent="0.25">
      <c r="F3560" s="107"/>
      <c r="R3560" s="37"/>
    </row>
    <row r="3561" spans="6:18" s="32" customFormat="1" x14ac:dyDescent="0.25">
      <c r="F3561" s="107"/>
      <c r="R3561" s="37"/>
    </row>
    <row r="3562" spans="6:18" s="32" customFormat="1" x14ac:dyDescent="0.25">
      <c r="F3562" s="107"/>
      <c r="R3562" s="37"/>
    </row>
    <row r="3563" spans="6:18" s="32" customFormat="1" x14ac:dyDescent="0.25">
      <c r="F3563" s="107"/>
      <c r="R3563" s="37"/>
    </row>
    <row r="3564" spans="6:18" s="32" customFormat="1" x14ac:dyDescent="0.25">
      <c r="F3564" s="107"/>
      <c r="R3564" s="37"/>
    </row>
    <row r="3565" spans="6:18" s="32" customFormat="1" x14ac:dyDescent="0.25">
      <c r="F3565" s="107"/>
      <c r="R3565" s="37"/>
    </row>
    <row r="3566" spans="6:18" s="32" customFormat="1" x14ac:dyDescent="0.25">
      <c r="F3566" s="107"/>
      <c r="R3566" s="37"/>
    </row>
    <row r="3567" spans="6:18" s="32" customFormat="1" x14ac:dyDescent="0.25">
      <c r="F3567" s="107"/>
      <c r="R3567" s="37"/>
    </row>
    <row r="3568" spans="6:18" s="32" customFormat="1" x14ac:dyDescent="0.25">
      <c r="F3568" s="107"/>
      <c r="R3568" s="37"/>
    </row>
    <row r="3569" spans="6:18" s="32" customFormat="1" x14ac:dyDescent="0.25">
      <c r="F3569" s="107"/>
      <c r="R3569" s="37"/>
    </row>
    <row r="3570" spans="6:18" s="32" customFormat="1" x14ac:dyDescent="0.25">
      <c r="F3570" s="107"/>
      <c r="R3570" s="37"/>
    </row>
    <row r="3571" spans="6:18" s="32" customFormat="1" x14ac:dyDescent="0.25">
      <c r="F3571" s="107"/>
      <c r="R3571" s="37"/>
    </row>
    <row r="3572" spans="6:18" s="32" customFormat="1" x14ac:dyDescent="0.25">
      <c r="F3572" s="107"/>
      <c r="R3572" s="37"/>
    </row>
    <row r="3573" spans="6:18" s="32" customFormat="1" x14ac:dyDescent="0.25">
      <c r="F3573" s="107"/>
      <c r="R3573" s="37"/>
    </row>
    <row r="3574" spans="6:18" s="32" customFormat="1" x14ac:dyDescent="0.25">
      <c r="F3574" s="107"/>
      <c r="R3574" s="37"/>
    </row>
    <row r="3575" spans="6:18" s="32" customFormat="1" x14ac:dyDescent="0.25">
      <c r="F3575" s="107"/>
      <c r="R3575" s="37"/>
    </row>
    <row r="3576" spans="6:18" s="32" customFormat="1" x14ac:dyDescent="0.25">
      <c r="F3576" s="107"/>
      <c r="R3576" s="37"/>
    </row>
    <row r="3577" spans="6:18" s="32" customFormat="1" x14ac:dyDescent="0.25">
      <c r="F3577" s="107"/>
      <c r="R3577" s="37"/>
    </row>
    <row r="3578" spans="6:18" s="32" customFormat="1" x14ac:dyDescent="0.25">
      <c r="F3578" s="107"/>
      <c r="R3578" s="37"/>
    </row>
    <row r="3579" spans="6:18" s="32" customFormat="1" x14ac:dyDescent="0.25">
      <c r="F3579" s="107"/>
      <c r="R3579" s="37"/>
    </row>
    <row r="3580" spans="6:18" s="32" customFormat="1" x14ac:dyDescent="0.25">
      <c r="F3580" s="107"/>
      <c r="R3580" s="37"/>
    </row>
    <row r="3581" spans="6:18" s="32" customFormat="1" x14ac:dyDescent="0.25">
      <c r="F3581" s="107"/>
      <c r="R3581" s="37"/>
    </row>
    <row r="3582" spans="6:18" s="32" customFormat="1" x14ac:dyDescent="0.25">
      <c r="F3582" s="107"/>
      <c r="R3582" s="37"/>
    </row>
    <row r="3583" spans="6:18" s="32" customFormat="1" x14ac:dyDescent="0.25">
      <c r="F3583" s="107"/>
      <c r="R3583" s="37"/>
    </row>
    <row r="3584" spans="6:18" s="32" customFormat="1" x14ac:dyDescent="0.25">
      <c r="F3584" s="107"/>
      <c r="R3584" s="37"/>
    </row>
    <row r="3585" spans="6:18" s="32" customFormat="1" x14ac:dyDescent="0.25">
      <c r="F3585" s="107"/>
      <c r="R3585" s="37"/>
    </row>
    <row r="3586" spans="6:18" s="32" customFormat="1" x14ac:dyDescent="0.25">
      <c r="F3586" s="107"/>
      <c r="R3586" s="37"/>
    </row>
    <row r="3587" spans="6:18" s="32" customFormat="1" x14ac:dyDescent="0.25">
      <c r="F3587" s="107"/>
      <c r="R3587" s="37"/>
    </row>
    <row r="3588" spans="6:18" s="32" customFormat="1" x14ac:dyDescent="0.25">
      <c r="F3588" s="107"/>
      <c r="R3588" s="37"/>
    </row>
    <row r="3589" spans="6:18" s="32" customFormat="1" x14ac:dyDescent="0.25">
      <c r="F3589" s="107"/>
      <c r="R3589" s="37"/>
    </row>
    <row r="3590" spans="6:18" s="32" customFormat="1" x14ac:dyDescent="0.25">
      <c r="F3590" s="107"/>
      <c r="R3590" s="37"/>
    </row>
    <row r="3591" spans="6:18" s="32" customFormat="1" x14ac:dyDescent="0.25">
      <c r="F3591" s="107"/>
      <c r="R3591" s="37"/>
    </row>
    <row r="3592" spans="6:18" s="32" customFormat="1" x14ac:dyDescent="0.25">
      <c r="F3592" s="107"/>
      <c r="R3592" s="37"/>
    </row>
    <row r="3593" spans="6:18" s="32" customFormat="1" x14ac:dyDescent="0.25">
      <c r="F3593" s="107"/>
      <c r="R3593" s="37"/>
    </row>
    <row r="3594" spans="6:18" s="32" customFormat="1" x14ac:dyDescent="0.25">
      <c r="F3594" s="107"/>
      <c r="R3594" s="37"/>
    </row>
    <row r="3595" spans="6:18" s="32" customFormat="1" x14ac:dyDescent="0.25">
      <c r="F3595" s="107"/>
      <c r="R3595" s="37"/>
    </row>
    <row r="3596" spans="6:18" s="32" customFormat="1" x14ac:dyDescent="0.25">
      <c r="F3596" s="107"/>
      <c r="R3596" s="37"/>
    </row>
    <row r="3597" spans="6:18" s="32" customFormat="1" x14ac:dyDescent="0.25">
      <c r="F3597" s="107"/>
      <c r="R3597" s="37"/>
    </row>
    <row r="3598" spans="6:18" s="32" customFormat="1" x14ac:dyDescent="0.25">
      <c r="F3598" s="107"/>
      <c r="R3598" s="37"/>
    </row>
    <row r="3599" spans="6:18" s="32" customFormat="1" x14ac:dyDescent="0.25">
      <c r="F3599" s="107"/>
      <c r="R3599" s="37"/>
    </row>
    <row r="3600" spans="6:18" s="32" customFormat="1" x14ac:dyDescent="0.25">
      <c r="F3600" s="107"/>
      <c r="R3600" s="37"/>
    </row>
    <row r="3601" spans="6:18" s="32" customFormat="1" x14ac:dyDescent="0.25">
      <c r="F3601" s="107"/>
      <c r="R3601" s="37"/>
    </row>
    <row r="3602" spans="6:18" s="32" customFormat="1" x14ac:dyDescent="0.25">
      <c r="F3602" s="107"/>
      <c r="R3602" s="37"/>
    </row>
    <row r="3603" spans="6:18" s="32" customFormat="1" x14ac:dyDescent="0.25">
      <c r="F3603" s="107"/>
      <c r="R3603" s="37"/>
    </row>
    <row r="3604" spans="6:18" s="32" customFormat="1" x14ac:dyDescent="0.25">
      <c r="F3604" s="107"/>
      <c r="R3604" s="37"/>
    </row>
    <row r="3605" spans="6:18" s="32" customFormat="1" x14ac:dyDescent="0.25">
      <c r="F3605" s="107"/>
      <c r="R3605" s="37"/>
    </row>
    <row r="3606" spans="6:18" s="32" customFormat="1" x14ac:dyDescent="0.25">
      <c r="F3606" s="107"/>
      <c r="R3606" s="37"/>
    </row>
    <row r="3607" spans="6:18" s="32" customFormat="1" x14ac:dyDescent="0.25">
      <c r="F3607" s="107"/>
      <c r="R3607" s="37"/>
    </row>
    <row r="3608" spans="6:18" s="32" customFormat="1" x14ac:dyDescent="0.25">
      <c r="F3608" s="107"/>
      <c r="R3608" s="37"/>
    </row>
    <row r="3609" spans="6:18" s="32" customFormat="1" x14ac:dyDescent="0.25">
      <c r="F3609" s="107"/>
      <c r="R3609" s="37"/>
    </row>
    <row r="3610" spans="6:18" s="32" customFormat="1" x14ac:dyDescent="0.25">
      <c r="F3610" s="107"/>
      <c r="R3610" s="37"/>
    </row>
    <row r="3611" spans="6:18" s="32" customFormat="1" x14ac:dyDescent="0.25">
      <c r="F3611" s="107"/>
      <c r="R3611" s="37"/>
    </row>
    <row r="3612" spans="6:18" s="32" customFormat="1" x14ac:dyDescent="0.25">
      <c r="F3612" s="107"/>
      <c r="R3612" s="37"/>
    </row>
    <row r="3613" spans="6:18" s="32" customFormat="1" x14ac:dyDescent="0.25">
      <c r="F3613" s="107"/>
      <c r="R3613" s="37"/>
    </row>
    <row r="3614" spans="6:18" s="32" customFormat="1" x14ac:dyDescent="0.25">
      <c r="F3614" s="107"/>
      <c r="R3614" s="37"/>
    </row>
    <row r="3615" spans="6:18" s="32" customFormat="1" x14ac:dyDescent="0.25">
      <c r="F3615" s="107"/>
      <c r="R3615" s="37"/>
    </row>
    <row r="3616" spans="6:18" s="32" customFormat="1" x14ac:dyDescent="0.25">
      <c r="F3616" s="107"/>
      <c r="R3616" s="37"/>
    </row>
    <row r="3617" spans="6:18" s="32" customFormat="1" x14ac:dyDescent="0.25">
      <c r="F3617" s="107"/>
      <c r="R3617" s="37"/>
    </row>
    <row r="3618" spans="6:18" s="32" customFormat="1" x14ac:dyDescent="0.25">
      <c r="F3618" s="107"/>
      <c r="R3618" s="37"/>
    </row>
    <row r="3619" spans="6:18" s="32" customFormat="1" x14ac:dyDescent="0.25">
      <c r="F3619" s="107"/>
      <c r="R3619" s="37"/>
    </row>
    <row r="3620" spans="6:18" s="32" customFormat="1" x14ac:dyDescent="0.25">
      <c r="F3620" s="107"/>
      <c r="R3620" s="37"/>
    </row>
    <row r="3621" spans="6:18" s="32" customFormat="1" x14ac:dyDescent="0.25">
      <c r="F3621" s="107"/>
      <c r="R3621" s="37"/>
    </row>
    <row r="3622" spans="6:18" s="32" customFormat="1" x14ac:dyDescent="0.25">
      <c r="F3622" s="107"/>
      <c r="R3622" s="37"/>
    </row>
    <row r="3623" spans="6:18" s="32" customFormat="1" x14ac:dyDescent="0.25">
      <c r="F3623" s="107"/>
      <c r="R3623" s="37"/>
    </row>
    <row r="3624" spans="6:18" s="32" customFormat="1" x14ac:dyDescent="0.25">
      <c r="F3624" s="107"/>
      <c r="R3624" s="37"/>
    </row>
    <row r="3625" spans="6:18" s="32" customFormat="1" x14ac:dyDescent="0.25">
      <c r="F3625" s="107"/>
      <c r="R3625" s="37"/>
    </row>
    <row r="3626" spans="6:18" s="32" customFormat="1" x14ac:dyDescent="0.25">
      <c r="F3626" s="107"/>
      <c r="R3626" s="37"/>
    </row>
    <row r="3627" spans="6:18" s="32" customFormat="1" x14ac:dyDescent="0.25">
      <c r="F3627" s="107"/>
      <c r="R3627" s="37"/>
    </row>
    <row r="3628" spans="6:18" s="32" customFormat="1" x14ac:dyDescent="0.25">
      <c r="F3628" s="107"/>
      <c r="R3628" s="37"/>
    </row>
    <row r="3629" spans="6:18" s="32" customFormat="1" x14ac:dyDescent="0.25">
      <c r="F3629" s="107"/>
      <c r="R3629" s="37"/>
    </row>
    <row r="3630" spans="6:18" s="32" customFormat="1" x14ac:dyDescent="0.25">
      <c r="F3630" s="107"/>
      <c r="R3630" s="37"/>
    </row>
    <row r="3631" spans="6:18" s="32" customFormat="1" x14ac:dyDescent="0.25">
      <c r="F3631" s="107"/>
      <c r="R3631" s="37"/>
    </row>
    <row r="3632" spans="6:18" s="32" customFormat="1" x14ac:dyDescent="0.25">
      <c r="F3632" s="107"/>
      <c r="R3632" s="37"/>
    </row>
    <row r="3633" spans="6:18" s="32" customFormat="1" x14ac:dyDescent="0.25">
      <c r="F3633" s="107"/>
      <c r="R3633" s="37"/>
    </row>
    <row r="3634" spans="6:18" s="32" customFormat="1" x14ac:dyDescent="0.25">
      <c r="F3634" s="107"/>
      <c r="R3634" s="37"/>
    </row>
    <row r="3635" spans="6:18" s="32" customFormat="1" x14ac:dyDescent="0.25">
      <c r="F3635" s="107"/>
      <c r="R3635" s="37"/>
    </row>
    <row r="3636" spans="6:18" s="32" customFormat="1" x14ac:dyDescent="0.25">
      <c r="F3636" s="107"/>
      <c r="R3636" s="37"/>
    </row>
    <row r="3637" spans="6:18" s="32" customFormat="1" x14ac:dyDescent="0.25">
      <c r="F3637" s="107"/>
      <c r="R3637" s="37"/>
    </row>
    <row r="3638" spans="6:18" s="32" customFormat="1" x14ac:dyDescent="0.25">
      <c r="F3638" s="107"/>
      <c r="R3638" s="37"/>
    </row>
    <row r="3639" spans="6:18" s="32" customFormat="1" x14ac:dyDescent="0.25">
      <c r="F3639" s="107"/>
      <c r="R3639" s="37"/>
    </row>
    <row r="3640" spans="6:18" s="32" customFormat="1" x14ac:dyDescent="0.25">
      <c r="F3640" s="107"/>
      <c r="R3640" s="37"/>
    </row>
    <row r="3641" spans="6:18" s="32" customFormat="1" x14ac:dyDescent="0.25">
      <c r="F3641" s="107"/>
      <c r="R3641" s="37"/>
    </row>
    <row r="3642" spans="6:18" s="32" customFormat="1" x14ac:dyDescent="0.25">
      <c r="F3642" s="107"/>
      <c r="R3642" s="37"/>
    </row>
    <row r="3643" spans="6:18" s="32" customFormat="1" x14ac:dyDescent="0.25">
      <c r="F3643" s="107"/>
      <c r="R3643" s="37"/>
    </row>
    <row r="3644" spans="6:18" s="32" customFormat="1" x14ac:dyDescent="0.25">
      <c r="F3644" s="107"/>
      <c r="R3644" s="37"/>
    </row>
    <row r="3645" spans="6:18" s="32" customFormat="1" x14ac:dyDescent="0.25">
      <c r="F3645" s="107"/>
      <c r="R3645" s="37"/>
    </row>
    <row r="3646" spans="6:18" s="32" customFormat="1" x14ac:dyDescent="0.25">
      <c r="F3646" s="107"/>
      <c r="R3646" s="37"/>
    </row>
    <row r="3647" spans="6:18" s="32" customFormat="1" x14ac:dyDescent="0.25">
      <c r="F3647" s="107"/>
      <c r="R3647" s="37"/>
    </row>
    <row r="3648" spans="6:18" s="32" customFormat="1" x14ac:dyDescent="0.25">
      <c r="F3648" s="107"/>
      <c r="R3648" s="37"/>
    </row>
    <row r="3649" spans="6:18" s="32" customFormat="1" x14ac:dyDescent="0.25">
      <c r="F3649" s="107"/>
      <c r="R3649" s="37"/>
    </row>
    <row r="3650" spans="6:18" s="32" customFormat="1" x14ac:dyDescent="0.25">
      <c r="F3650" s="107"/>
      <c r="R3650" s="37"/>
    </row>
    <row r="3651" spans="6:18" s="32" customFormat="1" x14ac:dyDescent="0.25">
      <c r="F3651" s="107"/>
      <c r="R3651" s="37"/>
    </row>
    <row r="3652" spans="6:18" s="32" customFormat="1" x14ac:dyDescent="0.25">
      <c r="F3652" s="107"/>
      <c r="R3652" s="37"/>
    </row>
    <row r="3653" spans="6:18" s="32" customFormat="1" x14ac:dyDescent="0.25">
      <c r="F3653" s="107"/>
      <c r="R3653" s="37"/>
    </row>
    <row r="3654" spans="6:18" s="32" customFormat="1" x14ac:dyDescent="0.25">
      <c r="F3654" s="107"/>
      <c r="R3654" s="37"/>
    </row>
    <row r="3655" spans="6:18" s="32" customFormat="1" x14ac:dyDescent="0.25">
      <c r="F3655" s="107"/>
      <c r="R3655" s="37"/>
    </row>
    <row r="3656" spans="6:18" s="32" customFormat="1" x14ac:dyDescent="0.25">
      <c r="F3656" s="107"/>
      <c r="R3656" s="37"/>
    </row>
    <row r="3657" spans="6:18" s="32" customFormat="1" x14ac:dyDescent="0.25">
      <c r="F3657" s="107"/>
      <c r="R3657" s="37"/>
    </row>
    <row r="3658" spans="6:18" s="32" customFormat="1" x14ac:dyDescent="0.25">
      <c r="F3658" s="107"/>
      <c r="R3658" s="37"/>
    </row>
    <row r="3659" spans="6:18" s="32" customFormat="1" x14ac:dyDescent="0.25">
      <c r="F3659" s="107"/>
      <c r="R3659" s="37"/>
    </row>
    <row r="3660" spans="6:18" s="32" customFormat="1" x14ac:dyDescent="0.25">
      <c r="F3660" s="107"/>
      <c r="R3660" s="37"/>
    </row>
    <row r="3661" spans="6:18" s="32" customFormat="1" x14ac:dyDescent="0.25">
      <c r="F3661" s="107"/>
      <c r="R3661" s="37"/>
    </row>
    <row r="3662" spans="6:18" s="32" customFormat="1" x14ac:dyDescent="0.25">
      <c r="F3662" s="107"/>
      <c r="R3662" s="37"/>
    </row>
    <row r="3663" spans="6:18" s="32" customFormat="1" x14ac:dyDescent="0.25">
      <c r="F3663" s="107"/>
      <c r="R3663" s="37"/>
    </row>
    <row r="3664" spans="6:18" s="32" customFormat="1" x14ac:dyDescent="0.25">
      <c r="F3664" s="107"/>
      <c r="R3664" s="37"/>
    </row>
    <row r="3665" spans="6:18" s="32" customFormat="1" x14ac:dyDescent="0.25">
      <c r="F3665" s="107"/>
      <c r="R3665" s="37"/>
    </row>
    <row r="3666" spans="6:18" s="32" customFormat="1" x14ac:dyDescent="0.25">
      <c r="F3666" s="107"/>
      <c r="R3666" s="37"/>
    </row>
    <row r="3667" spans="6:18" s="32" customFormat="1" x14ac:dyDescent="0.25">
      <c r="F3667" s="107"/>
      <c r="R3667" s="37"/>
    </row>
    <row r="3668" spans="6:18" s="32" customFormat="1" x14ac:dyDescent="0.25">
      <c r="F3668" s="107"/>
      <c r="R3668" s="37"/>
    </row>
    <row r="3669" spans="6:18" s="32" customFormat="1" x14ac:dyDescent="0.25">
      <c r="F3669" s="107"/>
      <c r="R3669" s="37"/>
    </row>
    <row r="3670" spans="6:18" s="32" customFormat="1" x14ac:dyDescent="0.25">
      <c r="F3670" s="107"/>
      <c r="R3670" s="37"/>
    </row>
    <row r="3671" spans="6:18" s="32" customFormat="1" x14ac:dyDescent="0.25">
      <c r="F3671" s="107"/>
      <c r="R3671" s="37"/>
    </row>
    <row r="3672" spans="6:18" s="32" customFormat="1" x14ac:dyDescent="0.25">
      <c r="F3672" s="107"/>
      <c r="R3672" s="37"/>
    </row>
    <row r="3673" spans="6:18" s="32" customFormat="1" x14ac:dyDescent="0.25">
      <c r="F3673" s="107"/>
      <c r="R3673" s="37"/>
    </row>
    <row r="3674" spans="6:18" s="32" customFormat="1" x14ac:dyDescent="0.25">
      <c r="F3674" s="107"/>
      <c r="R3674" s="37"/>
    </row>
    <row r="3675" spans="6:18" s="32" customFormat="1" x14ac:dyDescent="0.25">
      <c r="F3675" s="107"/>
      <c r="R3675" s="37"/>
    </row>
    <row r="3676" spans="6:18" s="32" customFormat="1" x14ac:dyDescent="0.25">
      <c r="F3676" s="107"/>
      <c r="R3676" s="37"/>
    </row>
    <row r="3677" spans="6:18" s="32" customFormat="1" x14ac:dyDescent="0.25">
      <c r="F3677" s="107"/>
      <c r="R3677" s="37"/>
    </row>
    <row r="3678" spans="6:18" s="32" customFormat="1" x14ac:dyDescent="0.25">
      <c r="F3678" s="107"/>
      <c r="R3678" s="37"/>
    </row>
    <row r="3679" spans="6:18" s="32" customFormat="1" x14ac:dyDescent="0.25">
      <c r="F3679" s="107"/>
      <c r="R3679" s="37"/>
    </row>
    <row r="3680" spans="6:18" s="32" customFormat="1" x14ac:dyDescent="0.25">
      <c r="F3680" s="107"/>
      <c r="R3680" s="37"/>
    </row>
    <row r="3681" spans="6:18" s="32" customFormat="1" x14ac:dyDescent="0.25">
      <c r="F3681" s="107"/>
      <c r="R3681" s="37"/>
    </row>
    <row r="3682" spans="6:18" s="32" customFormat="1" x14ac:dyDescent="0.25">
      <c r="F3682" s="107"/>
      <c r="R3682" s="37"/>
    </row>
    <row r="3683" spans="6:18" s="32" customFormat="1" x14ac:dyDescent="0.25">
      <c r="F3683" s="107"/>
      <c r="R3683" s="37"/>
    </row>
    <row r="3684" spans="6:18" s="32" customFormat="1" x14ac:dyDescent="0.25">
      <c r="F3684" s="107"/>
      <c r="R3684" s="37"/>
    </row>
    <row r="3685" spans="6:18" s="32" customFormat="1" x14ac:dyDescent="0.25">
      <c r="F3685" s="107"/>
      <c r="R3685" s="37"/>
    </row>
    <row r="3686" spans="6:18" s="32" customFormat="1" x14ac:dyDescent="0.25">
      <c r="F3686" s="107"/>
      <c r="R3686" s="37"/>
    </row>
    <row r="3687" spans="6:18" s="32" customFormat="1" x14ac:dyDescent="0.25">
      <c r="F3687" s="107"/>
      <c r="R3687" s="37"/>
    </row>
    <row r="3688" spans="6:18" s="32" customFormat="1" x14ac:dyDescent="0.25">
      <c r="F3688" s="107"/>
      <c r="R3688" s="37"/>
    </row>
    <row r="3689" spans="6:18" s="32" customFormat="1" x14ac:dyDescent="0.25">
      <c r="F3689" s="107"/>
      <c r="R3689" s="37"/>
    </row>
    <row r="3690" spans="6:18" s="32" customFormat="1" x14ac:dyDescent="0.25">
      <c r="F3690" s="107"/>
      <c r="R3690" s="37"/>
    </row>
    <row r="3691" spans="6:18" s="32" customFormat="1" x14ac:dyDescent="0.25">
      <c r="F3691" s="107"/>
      <c r="R3691" s="37"/>
    </row>
    <row r="3692" spans="6:18" s="32" customFormat="1" x14ac:dyDescent="0.25">
      <c r="F3692" s="107"/>
      <c r="R3692" s="37"/>
    </row>
    <row r="3693" spans="6:18" s="32" customFormat="1" x14ac:dyDescent="0.25">
      <c r="F3693" s="107"/>
      <c r="R3693" s="37"/>
    </row>
    <row r="3694" spans="6:18" s="32" customFormat="1" x14ac:dyDescent="0.25">
      <c r="F3694" s="107"/>
      <c r="R3694" s="37"/>
    </row>
    <row r="3695" spans="6:18" s="32" customFormat="1" x14ac:dyDescent="0.25">
      <c r="F3695" s="107"/>
      <c r="R3695" s="37"/>
    </row>
    <row r="3696" spans="6:18" s="32" customFormat="1" x14ac:dyDescent="0.25">
      <c r="F3696" s="107"/>
      <c r="R3696" s="37"/>
    </row>
    <row r="3697" spans="6:18" s="32" customFormat="1" x14ac:dyDescent="0.25">
      <c r="F3697" s="107"/>
      <c r="R3697" s="37"/>
    </row>
    <row r="3698" spans="6:18" s="32" customFormat="1" x14ac:dyDescent="0.25">
      <c r="F3698" s="107"/>
      <c r="R3698" s="37"/>
    </row>
    <row r="3699" spans="6:18" s="32" customFormat="1" x14ac:dyDescent="0.25">
      <c r="F3699" s="107"/>
      <c r="R3699" s="37"/>
    </row>
    <row r="3700" spans="6:18" s="32" customFormat="1" x14ac:dyDescent="0.25">
      <c r="F3700" s="107"/>
      <c r="R3700" s="37"/>
    </row>
    <row r="3701" spans="6:18" s="32" customFormat="1" x14ac:dyDescent="0.25">
      <c r="F3701" s="107"/>
      <c r="R3701" s="37"/>
    </row>
    <row r="3702" spans="6:18" s="32" customFormat="1" x14ac:dyDescent="0.25">
      <c r="F3702" s="107"/>
      <c r="R3702" s="37"/>
    </row>
    <row r="3703" spans="6:18" s="32" customFormat="1" x14ac:dyDescent="0.25">
      <c r="F3703" s="107"/>
      <c r="R3703" s="37"/>
    </row>
    <row r="3704" spans="6:18" s="32" customFormat="1" x14ac:dyDescent="0.25">
      <c r="F3704" s="107"/>
      <c r="R3704" s="37"/>
    </row>
    <row r="3705" spans="6:18" s="32" customFormat="1" x14ac:dyDescent="0.25">
      <c r="F3705" s="107"/>
      <c r="R3705" s="37"/>
    </row>
    <row r="3706" spans="6:18" s="32" customFormat="1" x14ac:dyDescent="0.25">
      <c r="F3706" s="107"/>
      <c r="R3706" s="37"/>
    </row>
    <row r="3707" spans="6:18" s="32" customFormat="1" x14ac:dyDescent="0.25">
      <c r="F3707" s="107"/>
      <c r="R3707" s="37"/>
    </row>
    <row r="3708" spans="6:18" s="32" customFormat="1" x14ac:dyDescent="0.25">
      <c r="F3708" s="107"/>
      <c r="R3708" s="37"/>
    </row>
    <row r="3709" spans="6:18" s="32" customFormat="1" x14ac:dyDescent="0.25">
      <c r="F3709" s="107"/>
      <c r="R3709" s="37"/>
    </row>
    <row r="3710" spans="6:18" s="32" customFormat="1" x14ac:dyDescent="0.25">
      <c r="F3710" s="107"/>
      <c r="R3710" s="37"/>
    </row>
    <row r="3711" spans="6:18" s="32" customFormat="1" x14ac:dyDescent="0.25">
      <c r="F3711" s="107"/>
      <c r="R3711" s="37"/>
    </row>
    <row r="3712" spans="6:18" s="32" customFormat="1" x14ac:dyDescent="0.25">
      <c r="F3712" s="107"/>
      <c r="R3712" s="37"/>
    </row>
    <row r="3713" spans="6:18" s="32" customFormat="1" x14ac:dyDescent="0.25">
      <c r="F3713" s="107"/>
      <c r="R3713" s="37"/>
    </row>
    <row r="3714" spans="6:18" s="32" customFormat="1" x14ac:dyDescent="0.25">
      <c r="F3714" s="107"/>
      <c r="R3714" s="37"/>
    </row>
    <row r="3715" spans="6:18" s="32" customFormat="1" x14ac:dyDescent="0.25">
      <c r="F3715" s="107"/>
      <c r="R3715" s="37"/>
    </row>
    <row r="3716" spans="6:18" s="32" customFormat="1" x14ac:dyDescent="0.25">
      <c r="F3716" s="107"/>
      <c r="R3716" s="37"/>
    </row>
    <row r="3717" spans="6:18" s="32" customFormat="1" x14ac:dyDescent="0.25">
      <c r="F3717" s="107"/>
      <c r="R3717" s="37"/>
    </row>
    <row r="3718" spans="6:18" s="32" customFormat="1" x14ac:dyDescent="0.25">
      <c r="F3718" s="107"/>
      <c r="R3718" s="37"/>
    </row>
    <row r="3719" spans="6:18" s="32" customFormat="1" x14ac:dyDescent="0.25">
      <c r="F3719" s="107"/>
      <c r="R3719" s="37"/>
    </row>
    <row r="3720" spans="6:18" s="32" customFormat="1" x14ac:dyDescent="0.25">
      <c r="F3720" s="107"/>
      <c r="R3720" s="37"/>
    </row>
    <row r="3721" spans="6:18" s="32" customFormat="1" x14ac:dyDescent="0.25">
      <c r="F3721" s="107"/>
      <c r="R3721" s="37"/>
    </row>
    <row r="3722" spans="6:18" s="32" customFormat="1" x14ac:dyDescent="0.25">
      <c r="F3722" s="107"/>
      <c r="R3722" s="37"/>
    </row>
    <row r="3723" spans="6:18" s="32" customFormat="1" x14ac:dyDescent="0.25">
      <c r="F3723" s="107"/>
      <c r="R3723" s="37"/>
    </row>
    <row r="3724" spans="6:18" s="32" customFormat="1" x14ac:dyDescent="0.25">
      <c r="F3724" s="107"/>
      <c r="R3724" s="37"/>
    </row>
    <row r="3725" spans="6:18" s="32" customFormat="1" x14ac:dyDescent="0.25">
      <c r="F3725" s="107"/>
      <c r="R3725" s="37"/>
    </row>
    <row r="3726" spans="6:18" s="32" customFormat="1" x14ac:dyDescent="0.25">
      <c r="F3726" s="107"/>
      <c r="R3726" s="37"/>
    </row>
    <row r="3727" spans="6:18" s="32" customFormat="1" x14ac:dyDescent="0.25">
      <c r="F3727" s="107"/>
      <c r="R3727" s="37"/>
    </row>
    <row r="3728" spans="6:18" s="32" customFormat="1" x14ac:dyDescent="0.25">
      <c r="F3728" s="107"/>
      <c r="R3728" s="37"/>
    </row>
    <row r="3729" spans="6:18" s="32" customFormat="1" x14ac:dyDescent="0.25">
      <c r="F3729" s="107"/>
      <c r="R3729" s="37"/>
    </row>
    <row r="3730" spans="6:18" s="32" customFormat="1" x14ac:dyDescent="0.25">
      <c r="F3730" s="107"/>
      <c r="R3730" s="37"/>
    </row>
    <row r="3731" spans="6:18" s="32" customFormat="1" x14ac:dyDescent="0.25">
      <c r="F3731" s="107"/>
      <c r="R3731" s="37"/>
    </row>
    <row r="3732" spans="6:18" s="32" customFormat="1" x14ac:dyDescent="0.25">
      <c r="F3732" s="107"/>
      <c r="R3732" s="37"/>
    </row>
    <row r="3733" spans="6:18" s="32" customFormat="1" x14ac:dyDescent="0.25">
      <c r="F3733" s="107"/>
      <c r="R3733" s="37"/>
    </row>
    <row r="3734" spans="6:18" s="32" customFormat="1" x14ac:dyDescent="0.25">
      <c r="F3734" s="107"/>
      <c r="R3734" s="37"/>
    </row>
    <row r="3735" spans="6:18" s="32" customFormat="1" x14ac:dyDescent="0.25">
      <c r="F3735" s="107"/>
      <c r="R3735" s="37"/>
    </row>
    <row r="3736" spans="6:18" s="32" customFormat="1" x14ac:dyDescent="0.25">
      <c r="F3736" s="107"/>
      <c r="R3736" s="37"/>
    </row>
    <row r="3737" spans="6:18" s="32" customFormat="1" x14ac:dyDescent="0.25">
      <c r="F3737" s="107"/>
      <c r="R3737" s="37"/>
    </row>
    <row r="3738" spans="6:18" s="32" customFormat="1" x14ac:dyDescent="0.25">
      <c r="F3738" s="107"/>
      <c r="R3738" s="37"/>
    </row>
    <row r="3739" spans="6:18" s="32" customFormat="1" x14ac:dyDescent="0.25">
      <c r="F3739" s="107"/>
      <c r="R3739" s="37"/>
    </row>
    <row r="3740" spans="6:18" s="32" customFormat="1" x14ac:dyDescent="0.25">
      <c r="F3740" s="107"/>
      <c r="R3740" s="37"/>
    </row>
    <row r="3741" spans="6:18" s="32" customFormat="1" x14ac:dyDescent="0.25">
      <c r="F3741" s="107"/>
      <c r="R3741" s="37"/>
    </row>
    <row r="3742" spans="6:18" s="32" customFormat="1" x14ac:dyDescent="0.25">
      <c r="F3742" s="107"/>
      <c r="R3742" s="37"/>
    </row>
    <row r="3743" spans="6:18" s="32" customFormat="1" x14ac:dyDescent="0.25">
      <c r="F3743" s="107"/>
      <c r="R3743" s="37"/>
    </row>
    <row r="3744" spans="6:18" s="32" customFormat="1" x14ac:dyDescent="0.25">
      <c r="F3744" s="107"/>
      <c r="R3744" s="37"/>
    </row>
    <row r="3745" spans="6:18" s="32" customFormat="1" x14ac:dyDescent="0.25">
      <c r="F3745" s="107"/>
      <c r="R3745" s="37"/>
    </row>
    <row r="3746" spans="6:18" s="32" customFormat="1" x14ac:dyDescent="0.25">
      <c r="F3746" s="107"/>
      <c r="R3746" s="37"/>
    </row>
    <row r="3747" spans="6:18" s="32" customFormat="1" x14ac:dyDescent="0.25">
      <c r="F3747" s="107"/>
      <c r="R3747" s="37"/>
    </row>
    <row r="3748" spans="6:18" s="32" customFormat="1" x14ac:dyDescent="0.25">
      <c r="F3748" s="107"/>
      <c r="R3748" s="37"/>
    </row>
    <row r="3749" spans="6:18" s="32" customFormat="1" x14ac:dyDescent="0.25">
      <c r="F3749" s="107"/>
      <c r="R3749" s="37"/>
    </row>
    <row r="3750" spans="6:18" s="32" customFormat="1" x14ac:dyDescent="0.25">
      <c r="F3750" s="107"/>
      <c r="R3750" s="37"/>
    </row>
    <row r="3751" spans="6:18" s="32" customFormat="1" x14ac:dyDescent="0.25">
      <c r="F3751" s="107"/>
      <c r="R3751" s="37"/>
    </row>
    <row r="3752" spans="6:18" s="32" customFormat="1" x14ac:dyDescent="0.25">
      <c r="F3752" s="107"/>
      <c r="R3752" s="37"/>
    </row>
    <row r="3753" spans="6:18" s="32" customFormat="1" x14ac:dyDescent="0.25">
      <c r="F3753" s="107"/>
      <c r="R3753" s="37"/>
    </row>
    <row r="3754" spans="6:18" s="32" customFormat="1" x14ac:dyDescent="0.25">
      <c r="F3754" s="107"/>
      <c r="R3754" s="37"/>
    </row>
    <row r="3755" spans="6:18" s="32" customFormat="1" x14ac:dyDescent="0.25">
      <c r="F3755" s="107"/>
      <c r="R3755" s="37"/>
    </row>
    <row r="3756" spans="6:18" s="32" customFormat="1" x14ac:dyDescent="0.25">
      <c r="F3756" s="107"/>
      <c r="R3756" s="37"/>
    </row>
    <row r="3757" spans="6:18" s="32" customFormat="1" x14ac:dyDescent="0.25">
      <c r="F3757" s="107"/>
      <c r="R3757" s="37"/>
    </row>
    <row r="3758" spans="6:18" s="32" customFormat="1" x14ac:dyDescent="0.25">
      <c r="F3758" s="107"/>
      <c r="R3758" s="37"/>
    </row>
    <row r="3759" spans="6:18" s="32" customFormat="1" x14ac:dyDescent="0.25">
      <c r="F3759" s="107"/>
      <c r="R3759" s="37"/>
    </row>
    <row r="3760" spans="6:18" s="32" customFormat="1" x14ac:dyDescent="0.25">
      <c r="F3760" s="107"/>
      <c r="R3760" s="37"/>
    </row>
    <row r="3761" spans="6:18" s="32" customFormat="1" x14ac:dyDescent="0.25">
      <c r="F3761" s="107"/>
      <c r="R3761" s="37"/>
    </row>
    <row r="3762" spans="6:18" s="32" customFormat="1" x14ac:dyDescent="0.25">
      <c r="F3762" s="107"/>
      <c r="R3762" s="37"/>
    </row>
    <row r="3763" spans="6:18" s="32" customFormat="1" x14ac:dyDescent="0.25">
      <c r="F3763" s="107"/>
      <c r="R3763" s="37"/>
    </row>
    <row r="3764" spans="6:18" s="32" customFormat="1" x14ac:dyDescent="0.25">
      <c r="F3764" s="107"/>
      <c r="R3764" s="37"/>
    </row>
    <row r="3765" spans="6:18" s="32" customFormat="1" x14ac:dyDescent="0.25">
      <c r="F3765" s="107"/>
      <c r="R3765" s="37"/>
    </row>
    <row r="3766" spans="6:18" s="32" customFormat="1" x14ac:dyDescent="0.25">
      <c r="F3766" s="107"/>
      <c r="R3766" s="37"/>
    </row>
    <row r="3767" spans="6:18" s="32" customFormat="1" x14ac:dyDescent="0.25">
      <c r="F3767" s="107"/>
      <c r="R3767" s="37"/>
    </row>
    <row r="3768" spans="6:18" s="32" customFormat="1" x14ac:dyDescent="0.25">
      <c r="F3768" s="107"/>
      <c r="R3768" s="37"/>
    </row>
    <row r="3769" spans="6:18" s="32" customFormat="1" x14ac:dyDescent="0.25">
      <c r="F3769" s="107"/>
      <c r="R3769" s="37"/>
    </row>
    <row r="3770" spans="6:18" s="32" customFormat="1" x14ac:dyDescent="0.25">
      <c r="F3770" s="107"/>
      <c r="R3770" s="37"/>
    </row>
    <row r="3771" spans="6:18" s="32" customFormat="1" x14ac:dyDescent="0.25">
      <c r="F3771" s="107"/>
      <c r="R3771" s="37"/>
    </row>
    <row r="3772" spans="6:18" s="32" customFormat="1" x14ac:dyDescent="0.25">
      <c r="F3772" s="107"/>
      <c r="R3772" s="37"/>
    </row>
    <row r="3773" spans="6:18" s="32" customFormat="1" x14ac:dyDescent="0.25">
      <c r="F3773" s="107"/>
      <c r="R3773" s="37"/>
    </row>
    <row r="3774" spans="6:18" s="32" customFormat="1" x14ac:dyDescent="0.25">
      <c r="F3774" s="107"/>
      <c r="R3774" s="37"/>
    </row>
    <row r="3775" spans="6:18" s="32" customFormat="1" x14ac:dyDescent="0.25">
      <c r="F3775" s="107"/>
      <c r="R3775" s="37"/>
    </row>
    <row r="3776" spans="6:18" s="32" customFormat="1" x14ac:dyDescent="0.25">
      <c r="F3776" s="107"/>
      <c r="R3776" s="37"/>
    </row>
    <row r="3777" spans="6:18" s="32" customFormat="1" x14ac:dyDescent="0.25">
      <c r="F3777" s="107"/>
      <c r="R3777" s="37"/>
    </row>
    <row r="3778" spans="6:18" s="32" customFormat="1" x14ac:dyDescent="0.25">
      <c r="F3778" s="107"/>
      <c r="R3778" s="37"/>
    </row>
    <row r="3779" spans="6:18" s="32" customFormat="1" x14ac:dyDescent="0.25">
      <c r="F3779" s="107"/>
      <c r="R3779" s="37"/>
    </row>
    <row r="3780" spans="6:18" s="32" customFormat="1" x14ac:dyDescent="0.25">
      <c r="F3780" s="107"/>
      <c r="R3780" s="37"/>
    </row>
    <row r="3781" spans="6:18" s="32" customFormat="1" x14ac:dyDescent="0.25">
      <c r="F3781" s="107"/>
      <c r="R3781" s="37"/>
    </row>
    <row r="3782" spans="6:18" s="32" customFormat="1" x14ac:dyDescent="0.25">
      <c r="F3782" s="107"/>
      <c r="R3782" s="37"/>
    </row>
    <row r="3783" spans="6:18" s="32" customFormat="1" x14ac:dyDescent="0.25">
      <c r="F3783" s="107"/>
      <c r="R3783" s="37"/>
    </row>
    <row r="3784" spans="6:18" s="32" customFormat="1" x14ac:dyDescent="0.25">
      <c r="F3784" s="107"/>
      <c r="R3784" s="37"/>
    </row>
    <row r="3785" spans="6:18" s="32" customFormat="1" x14ac:dyDescent="0.25">
      <c r="F3785" s="107"/>
      <c r="R3785" s="37"/>
    </row>
    <row r="3786" spans="6:18" s="32" customFormat="1" x14ac:dyDescent="0.25">
      <c r="F3786" s="107"/>
      <c r="R3786" s="37"/>
    </row>
    <row r="3787" spans="6:18" s="32" customFormat="1" x14ac:dyDescent="0.25">
      <c r="F3787" s="107"/>
      <c r="R3787" s="37"/>
    </row>
    <row r="3788" spans="6:18" s="32" customFormat="1" x14ac:dyDescent="0.25">
      <c r="F3788" s="107"/>
      <c r="R3788" s="37"/>
    </row>
    <row r="3789" spans="6:18" s="32" customFormat="1" x14ac:dyDescent="0.25">
      <c r="F3789" s="107"/>
      <c r="R3789" s="37"/>
    </row>
    <row r="3790" spans="6:18" s="32" customFormat="1" x14ac:dyDescent="0.25">
      <c r="F3790" s="107"/>
      <c r="R3790" s="37"/>
    </row>
    <row r="3791" spans="6:18" s="32" customFormat="1" x14ac:dyDescent="0.25">
      <c r="F3791" s="107"/>
      <c r="R3791" s="37"/>
    </row>
    <row r="3792" spans="6:18" s="32" customFormat="1" x14ac:dyDescent="0.25">
      <c r="F3792" s="107"/>
      <c r="R3792" s="37"/>
    </row>
    <row r="3793" spans="6:18" s="32" customFormat="1" x14ac:dyDescent="0.25">
      <c r="F3793" s="107"/>
      <c r="R3793" s="37"/>
    </row>
    <row r="3794" spans="6:18" s="32" customFormat="1" x14ac:dyDescent="0.25">
      <c r="F3794" s="107"/>
      <c r="R3794" s="37"/>
    </row>
    <row r="3795" spans="6:18" s="32" customFormat="1" x14ac:dyDescent="0.25">
      <c r="F3795" s="107"/>
      <c r="R3795" s="37"/>
    </row>
    <row r="3796" spans="6:18" s="32" customFormat="1" x14ac:dyDescent="0.25">
      <c r="F3796" s="107"/>
      <c r="R3796" s="37"/>
    </row>
    <row r="3797" spans="6:18" s="32" customFormat="1" x14ac:dyDescent="0.25">
      <c r="F3797" s="107"/>
      <c r="R3797" s="37"/>
    </row>
    <row r="3798" spans="6:18" s="32" customFormat="1" x14ac:dyDescent="0.25">
      <c r="F3798" s="107"/>
      <c r="R3798" s="37"/>
    </row>
    <row r="3799" spans="6:18" s="32" customFormat="1" x14ac:dyDescent="0.25">
      <c r="F3799" s="107"/>
      <c r="R3799" s="37"/>
    </row>
    <row r="3800" spans="6:18" s="32" customFormat="1" x14ac:dyDescent="0.25">
      <c r="F3800" s="107"/>
      <c r="R3800" s="37"/>
    </row>
    <row r="3801" spans="6:18" s="32" customFormat="1" x14ac:dyDescent="0.25">
      <c r="F3801" s="107"/>
      <c r="R3801" s="37"/>
    </row>
    <row r="3802" spans="6:18" s="32" customFormat="1" x14ac:dyDescent="0.25">
      <c r="F3802" s="107"/>
      <c r="R3802" s="37"/>
    </row>
    <row r="3803" spans="6:18" s="32" customFormat="1" x14ac:dyDescent="0.25">
      <c r="F3803" s="107"/>
      <c r="R3803" s="37"/>
    </row>
    <row r="3804" spans="6:18" s="32" customFormat="1" x14ac:dyDescent="0.25">
      <c r="F3804" s="107"/>
      <c r="R3804" s="37"/>
    </row>
    <row r="3805" spans="6:18" s="32" customFormat="1" x14ac:dyDescent="0.25">
      <c r="F3805" s="107"/>
      <c r="R3805" s="37"/>
    </row>
    <row r="3806" spans="6:18" s="32" customFormat="1" x14ac:dyDescent="0.25">
      <c r="F3806" s="107"/>
      <c r="R3806" s="37"/>
    </row>
    <row r="3807" spans="6:18" s="32" customFormat="1" x14ac:dyDescent="0.25">
      <c r="F3807" s="107"/>
      <c r="R3807" s="37"/>
    </row>
    <row r="3808" spans="6:18" s="32" customFormat="1" x14ac:dyDescent="0.25">
      <c r="F3808" s="107"/>
      <c r="R3808" s="37"/>
    </row>
    <row r="3809" spans="6:18" s="32" customFormat="1" x14ac:dyDescent="0.25">
      <c r="F3809" s="107"/>
      <c r="R3809" s="37"/>
    </row>
    <row r="3810" spans="6:18" s="32" customFormat="1" x14ac:dyDescent="0.25">
      <c r="F3810" s="107"/>
      <c r="R3810" s="37"/>
    </row>
    <row r="3811" spans="6:18" s="32" customFormat="1" x14ac:dyDescent="0.25">
      <c r="F3811" s="107"/>
      <c r="R3811" s="37"/>
    </row>
    <row r="3812" spans="6:18" s="32" customFormat="1" x14ac:dyDescent="0.25">
      <c r="F3812" s="107"/>
      <c r="R3812" s="37"/>
    </row>
    <row r="3813" spans="6:18" s="32" customFormat="1" x14ac:dyDescent="0.25">
      <c r="F3813" s="107"/>
      <c r="R3813" s="37"/>
    </row>
    <row r="3814" spans="6:18" s="32" customFormat="1" x14ac:dyDescent="0.25">
      <c r="F3814" s="107"/>
      <c r="R3814" s="37"/>
    </row>
    <row r="3815" spans="6:18" s="32" customFormat="1" x14ac:dyDescent="0.25">
      <c r="F3815" s="107"/>
      <c r="R3815" s="37"/>
    </row>
    <row r="3816" spans="6:18" s="32" customFormat="1" x14ac:dyDescent="0.25">
      <c r="F3816" s="107"/>
      <c r="R3816" s="37"/>
    </row>
    <row r="3817" spans="6:18" s="32" customFormat="1" x14ac:dyDescent="0.25">
      <c r="F3817" s="107"/>
      <c r="R3817" s="37"/>
    </row>
    <row r="3818" spans="6:18" s="32" customFormat="1" x14ac:dyDescent="0.25">
      <c r="F3818" s="107"/>
      <c r="R3818" s="37"/>
    </row>
    <row r="3819" spans="6:18" s="32" customFormat="1" x14ac:dyDescent="0.25">
      <c r="F3819" s="107"/>
      <c r="R3819" s="37"/>
    </row>
    <row r="3820" spans="6:18" s="32" customFormat="1" x14ac:dyDescent="0.25">
      <c r="F3820" s="107"/>
      <c r="R3820" s="37"/>
    </row>
    <row r="3821" spans="6:18" s="32" customFormat="1" x14ac:dyDescent="0.25">
      <c r="F3821" s="107"/>
      <c r="R3821" s="37"/>
    </row>
    <row r="3822" spans="6:18" s="32" customFormat="1" x14ac:dyDescent="0.25">
      <c r="F3822" s="107"/>
      <c r="R3822" s="37"/>
    </row>
    <row r="3823" spans="6:18" s="32" customFormat="1" x14ac:dyDescent="0.25">
      <c r="F3823" s="107"/>
      <c r="R3823" s="37"/>
    </row>
    <row r="3824" spans="6:18" s="32" customFormat="1" x14ac:dyDescent="0.25">
      <c r="F3824" s="107"/>
      <c r="R3824" s="37"/>
    </row>
    <row r="3825" spans="6:18" s="32" customFormat="1" x14ac:dyDescent="0.25">
      <c r="F3825" s="107"/>
      <c r="R3825" s="37"/>
    </row>
    <row r="3826" spans="6:18" s="32" customFormat="1" x14ac:dyDescent="0.25">
      <c r="F3826" s="107"/>
      <c r="R3826" s="37"/>
    </row>
    <row r="3827" spans="6:18" s="32" customFormat="1" x14ac:dyDescent="0.25">
      <c r="F3827" s="107"/>
      <c r="R3827" s="37"/>
    </row>
    <row r="3828" spans="6:18" s="32" customFormat="1" x14ac:dyDescent="0.25">
      <c r="F3828" s="107"/>
      <c r="R3828" s="37"/>
    </row>
    <row r="3829" spans="6:18" s="32" customFormat="1" x14ac:dyDescent="0.25">
      <c r="F3829" s="107"/>
      <c r="R3829" s="37"/>
    </row>
    <row r="3830" spans="6:18" s="32" customFormat="1" x14ac:dyDescent="0.25">
      <c r="F3830" s="107"/>
      <c r="R3830" s="37"/>
    </row>
    <row r="3831" spans="6:18" s="32" customFormat="1" x14ac:dyDescent="0.25">
      <c r="F3831" s="107"/>
      <c r="R3831" s="37"/>
    </row>
    <row r="3832" spans="6:18" s="32" customFormat="1" x14ac:dyDescent="0.25">
      <c r="F3832" s="107"/>
      <c r="R3832" s="37"/>
    </row>
    <row r="3833" spans="6:18" s="32" customFormat="1" x14ac:dyDescent="0.25">
      <c r="F3833" s="107"/>
      <c r="R3833" s="37"/>
    </row>
    <row r="3834" spans="6:18" s="32" customFormat="1" x14ac:dyDescent="0.25">
      <c r="F3834" s="107"/>
      <c r="R3834" s="37"/>
    </row>
    <row r="3835" spans="6:18" s="32" customFormat="1" x14ac:dyDescent="0.25">
      <c r="F3835" s="107"/>
      <c r="R3835" s="37"/>
    </row>
    <row r="3836" spans="6:18" s="32" customFormat="1" x14ac:dyDescent="0.25">
      <c r="F3836" s="107"/>
      <c r="R3836" s="37"/>
    </row>
    <row r="3837" spans="6:18" s="32" customFormat="1" x14ac:dyDescent="0.25">
      <c r="F3837" s="107"/>
      <c r="R3837" s="37"/>
    </row>
    <row r="3838" spans="6:18" s="32" customFormat="1" x14ac:dyDescent="0.25">
      <c r="F3838" s="107"/>
      <c r="R3838" s="37"/>
    </row>
    <row r="3839" spans="6:18" s="32" customFormat="1" x14ac:dyDescent="0.25">
      <c r="F3839" s="107"/>
      <c r="R3839" s="37"/>
    </row>
    <row r="3840" spans="6:18" s="32" customFormat="1" x14ac:dyDescent="0.25">
      <c r="F3840" s="107"/>
      <c r="R3840" s="37"/>
    </row>
    <row r="3841" spans="6:18" s="32" customFormat="1" x14ac:dyDescent="0.25">
      <c r="F3841" s="107"/>
      <c r="R3841" s="37"/>
    </row>
    <row r="3842" spans="6:18" s="32" customFormat="1" x14ac:dyDescent="0.25">
      <c r="F3842" s="107"/>
      <c r="R3842" s="37"/>
    </row>
    <row r="3843" spans="6:18" s="32" customFormat="1" x14ac:dyDescent="0.25">
      <c r="F3843" s="107"/>
      <c r="R3843" s="37"/>
    </row>
    <row r="3844" spans="6:18" s="32" customFormat="1" x14ac:dyDescent="0.25">
      <c r="F3844" s="107"/>
      <c r="R3844" s="37"/>
    </row>
    <row r="3845" spans="6:18" s="32" customFormat="1" x14ac:dyDescent="0.25">
      <c r="F3845" s="107"/>
      <c r="R3845" s="37"/>
    </row>
    <row r="3846" spans="6:18" s="32" customFormat="1" x14ac:dyDescent="0.25">
      <c r="F3846" s="107"/>
      <c r="R3846" s="37"/>
    </row>
    <row r="3847" spans="6:18" s="32" customFormat="1" x14ac:dyDescent="0.25">
      <c r="F3847" s="107"/>
      <c r="R3847" s="37"/>
    </row>
    <row r="3848" spans="6:18" s="32" customFormat="1" x14ac:dyDescent="0.25">
      <c r="F3848" s="107"/>
      <c r="R3848" s="37"/>
    </row>
    <row r="3849" spans="6:18" s="32" customFormat="1" x14ac:dyDescent="0.25">
      <c r="F3849" s="107"/>
      <c r="R3849" s="37"/>
    </row>
    <row r="3850" spans="6:18" s="32" customFormat="1" x14ac:dyDescent="0.25">
      <c r="F3850" s="107"/>
      <c r="R3850" s="37"/>
    </row>
    <row r="3851" spans="6:18" s="32" customFormat="1" x14ac:dyDescent="0.25">
      <c r="F3851" s="107"/>
      <c r="R3851" s="37"/>
    </row>
    <row r="3852" spans="6:18" s="32" customFormat="1" x14ac:dyDescent="0.25">
      <c r="F3852" s="107"/>
      <c r="R3852" s="37"/>
    </row>
    <row r="3853" spans="6:18" s="32" customFormat="1" x14ac:dyDescent="0.25">
      <c r="F3853" s="107"/>
      <c r="R3853" s="37"/>
    </row>
    <row r="3854" spans="6:18" s="32" customFormat="1" x14ac:dyDescent="0.25">
      <c r="F3854" s="107"/>
      <c r="R3854" s="37"/>
    </row>
    <row r="3855" spans="6:18" s="32" customFormat="1" x14ac:dyDescent="0.25">
      <c r="F3855" s="107"/>
      <c r="R3855" s="37"/>
    </row>
    <row r="3856" spans="6:18" s="32" customFormat="1" x14ac:dyDescent="0.25">
      <c r="F3856" s="107"/>
      <c r="R3856" s="37"/>
    </row>
    <row r="3857" spans="6:18" s="32" customFormat="1" x14ac:dyDescent="0.25">
      <c r="F3857" s="107"/>
      <c r="R3857" s="37"/>
    </row>
    <row r="3858" spans="6:18" s="32" customFormat="1" x14ac:dyDescent="0.25">
      <c r="F3858" s="107"/>
      <c r="R3858" s="37"/>
    </row>
    <row r="3859" spans="6:18" s="32" customFormat="1" x14ac:dyDescent="0.25">
      <c r="F3859" s="107"/>
      <c r="R3859" s="37"/>
    </row>
    <row r="3860" spans="6:18" s="32" customFormat="1" x14ac:dyDescent="0.25">
      <c r="F3860" s="107"/>
      <c r="R3860" s="37"/>
    </row>
    <row r="3861" spans="6:18" s="32" customFormat="1" x14ac:dyDescent="0.25">
      <c r="F3861" s="107"/>
      <c r="R3861" s="37"/>
    </row>
    <row r="3862" spans="6:18" s="32" customFormat="1" x14ac:dyDescent="0.25">
      <c r="F3862" s="107"/>
      <c r="R3862" s="37"/>
    </row>
    <row r="3863" spans="6:18" s="32" customFormat="1" x14ac:dyDescent="0.25">
      <c r="F3863" s="107"/>
      <c r="R3863" s="37"/>
    </row>
    <row r="3864" spans="6:18" s="32" customFormat="1" x14ac:dyDescent="0.25">
      <c r="F3864" s="107"/>
      <c r="R3864" s="37"/>
    </row>
    <row r="3865" spans="6:18" s="32" customFormat="1" x14ac:dyDescent="0.25">
      <c r="F3865" s="107"/>
      <c r="R3865" s="37"/>
    </row>
    <row r="3866" spans="6:18" s="32" customFormat="1" x14ac:dyDescent="0.25">
      <c r="F3866" s="107"/>
      <c r="R3866" s="37"/>
    </row>
    <row r="3867" spans="6:18" s="32" customFormat="1" x14ac:dyDescent="0.25">
      <c r="F3867" s="107"/>
      <c r="R3867" s="37"/>
    </row>
    <row r="3868" spans="6:18" s="32" customFormat="1" x14ac:dyDescent="0.25">
      <c r="F3868" s="107"/>
      <c r="R3868" s="37"/>
    </row>
    <row r="3869" spans="6:18" s="32" customFormat="1" x14ac:dyDescent="0.25">
      <c r="F3869" s="107"/>
      <c r="R3869" s="37"/>
    </row>
    <row r="3870" spans="6:18" s="32" customFormat="1" x14ac:dyDescent="0.25">
      <c r="F3870" s="107"/>
      <c r="R3870" s="37"/>
    </row>
    <row r="3871" spans="6:18" s="32" customFormat="1" x14ac:dyDescent="0.25">
      <c r="F3871" s="107"/>
      <c r="R3871" s="37"/>
    </row>
    <row r="3872" spans="6:18" s="32" customFormat="1" x14ac:dyDescent="0.25">
      <c r="F3872" s="107"/>
      <c r="R3872" s="37"/>
    </row>
    <row r="3873" spans="6:18" s="32" customFormat="1" x14ac:dyDescent="0.25">
      <c r="F3873" s="107"/>
      <c r="R3873" s="37"/>
    </row>
    <row r="3874" spans="6:18" s="32" customFormat="1" x14ac:dyDescent="0.25">
      <c r="F3874" s="107"/>
      <c r="R3874" s="37"/>
    </row>
    <row r="3875" spans="6:18" s="32" customFormat="1" x14ac:dyDescent="0.25">
      <c r="F3875" s="107"/>
      <c r="R3875" s="37"/>
    </row>
    <row r="3876" spans="6:18" s="32" customFormat="1" x14ac:dyDescent="0.25">
      <c r="F3876" s="107"/>
      <c r="R3876" s="37"/>
    </row>
    <row r="3877" spans="6:18" s="32" customFormat="1" x14ac:dyDescent="0.25">
      <c r="F3877" s="107"/>
      <c r="R3877" s="37"/>
    </row>
    <row r="3878" spans="6:18" s="32" customFormat="1" x14ac:dyDescent="0.25">
      <c r="F3878" s="107"/>
      <c r="R3878" s="37"/>
    </row>
    <row r="3879" spans="6:18" s="32" customFormat="1" x14ac:dyDescent="0.25">
      <c r="F3879" s="107"/>
      <c r="R3879" s="37"/>
    </row>
    <row r="3880" spans="6:18" s="32" customFormat="1" x14ac:dyDescent="0.25">
      <c r="F3880" s="107"/>
      <c r="R3880" s="37"/>
    </row>
    <row r="3881" spans="6:18" s="32" customFormat="1" x14ac:dyDescent="0.25">
      <c r="F3881" s="107"/>
      <c r="R3881" s="37"/>
    </row>
    <row r="3882" spans="6:18" s="32" customFormat="1" x14ac:dyDescent="0.25">
      <c r="F3882" s="107"/>
      <c r="R3882" s="37"/>
    </row>
    <row r="3883" spans="6:18" s="32" customFormat="1" x14ac:dyDescent="0.25">
      <c r="F3883" s="107"/>
      <c r="R3883" s="37"/>
    </row>
    <row r="3884" spans="6:18" s="32" customFormat="1" x14ac:dyDescent="0.25">
      <c r="F3884" s="107"/>
      <c r="R3884" s="37"/>
    </row>
    <row r="3885" spans="6:18" s="32" customFormat="1" x14ac:dyDescent="0.25">
      <c r="F3885" s="107"/>
      <c r="R3885" s="37"/>
    </row>
    <row r="3886" spans="6:18" s="32" customFormat="1" x14ac:dyDescent="0.25">
      <c r="F3886" s="107"/>
      <c r="R3886" s="37"/>
    </row>
    <row r="3887" spans="6:18" s="32" customFormat="1" x14ac:dyDescent="0.25">
      <c r="F3887" s="107"/>
      <c r="R3887" s="37"/>
    </row>
    <row r="3888" spans="6:18" s="32" customFormat="1" x14ac:dyDescent="0.25">
      <c r="F3888" s="107"/>
      <c r="R3888" s="37"/>
    </row>
    <row r="3889" spans="6:18" s="32" customFormat="1" x14ac:dyDescent="0.25">
      <c r="F3889" s="107"/>
      <c r="R3889" s="37"/>
    </row>
    <row r="3890" spans="6:18" s="32" customFormat="1" x14ac:dyDescent="0.25">
      <c r="F3890" s="107"/>
      <c r="R3890" s="37"/>
    </row>
    <row r="3891" spans="6:18" s="32" customFormat="1" x14ac:dyDescent="0.25">
      <c r="F3891" s="107"/>
      <c r="R3891" s="37"/>
    </row>
    <row r="3892" spans="6:18" s="32" customFormat="1" x14ac:dyDescent="0.25">
      <c r="F3892" s="107"/>
      <c r="R3892" s="37"/>
    </row>
    <row r="3893" spans="6:18" s="32" customFormat="1" x14ac:dyDescent="0.25">
      <c r="F3893" s="107"/>
      <c r="R3893" s="37"/>
    </row>
    <row r="3894" spans="6:18" s="32" customFormat="1" x14ac:dyDescent="0.25">
      <c r="F3894" s="107"/>
      <c r="R3894" s="37"/>
    </row>
    <row r="3895" spans="6:18" s="32" customFormat="1" x14ac:dyDescent="0.25">
      <c r="F3895" s="107"/>
      <c r="R3895" s="37"/>
    </row>
    <row r="3896" spans="6:18" s="32" customFormat="1" x14ac:dyDescent="0.25">
      <c r="F3896" s="107"/>
      <c r="R3896" s="37"/>
    </row>
    <row r="3897" spans="6:18" s="32" customFormat="1" x14ac:dyDescent="0.25">
      <c r="F3897" s="107"/>
      <c r="R3897" s="37"/>
    </row>
    <row r="3898" spans="6:18" s="32" customFormat="1" x14ac:dyDescent="0.25">
      <c r="F3898" s="107"/>
      <c r="R3898" s="37"/>
    </row>
    <row r="3899" spans="6:18" s="32" customFormat="1" x14ac:dyDescent="0.25">
      <c r="F3899" s="107"/>
      <c r="R3899" s="37"/>
    </row>
    <row r="3900" spans="6:18" s="32" customFormat="1" x14ac:dyDescent="0.25">
      <c r="F3900" s="107"/>
      <c r="R3900" s="37"/>
    </row>
    <row r="3901" spans="6:18" s="32" customFormat="1" x14ac:dyDescent="0.25">
      <c r="F3901" s="107"/>
      <c r="R3901" s="37"/>
    </row>
    <row r="3902" spans="6:18" s="32" customFormat="1" x14ac:dyDescent="0.25">
      <c r="F3902" s="107"/>
      <c r="R3902" s="37"/>
    </row>
    <row r="3903" spans="6:18" s="32" customFormat="1" x14ac:dyDescent="0.25">
      <c r="F3903" s="107"/>
      <c r="R3903" s="37"/>
    </row>
    <row r="3904" spans="6:18" s="32" customFormat="1" x14ac:dyDescent="0.25">
      <c r="F3904" s="107"/>
      <c r="R3904" s="37"/>
    </row>
    <row r="3905" spans="6:18" s="32" customFormat="1" x14ac:dyDescent="0.25">
      <c r="F3905" s="107"/>
      <c r="R3905" s="37"/>
    </row>
    <row r="3906" spans="6:18" s="32" customFormat="1" x14ac:dyDescent="0.25">
      <c r="F3906" s="107"/>
      <c r="R3906" s="37"/>
    </row>
    <row r="3907" spans="6:18" s="32" customFormat="1" x14ac:dyDescent="0.25">
      <c r="F3907" s="107"/>
      <c r="R3907" s="37"/>
    </row>
    <row r="3908" spans="6:18" s="32" customFormat="1" x14ac:dyDescent="0.25">
      <c r="F3908" s="107"/>
      <c r="R3908" s="37"/>
    </row>
    <row r="3909" spans="6:18" s="32" customFormat="1" x14ac:dyDescent="0.25">
      <c r="F3909" s="107"/>
      <c r="R3909" s="37"/>
    </row>
    <row r="3910" spans="6:18" s="32" customFormat="1" x14ac:dyDescent="0.25">
      <c r="F3910" s="107"/>
      <c r="R3910" s="37"/>
    </row>
    <row r="3911" spans="6:18" s="32" customFormat="1" x14ac:dyDescent="0.25">
      <c r="F3911" s="107"/>
      <c r="R3911" s="37"/>
    </row>
    <row r="3912" spans="6:18" s="32" customFormat="1" x14ac:dyDescent="0.25">
      <c r="F3912" s="107"/>
      <c r="R3912" s="37"/>
    </row>
    <row r="3913" spans="6:18" s="32" customFormat="1" x14ac:dyDescent="0.25">
      <c r="F3913" s="107"/>
      <c r="R3913" s="37"/>
    </row>
    <row r="3914" spans="6:18" s="32" customFormat="1" x14ac:dyDescent="0.25">
      <c r="F3914" s="107"/>
      <c r="R3914" s="37"/>
    </row>
    <row r="3915" spans="6:18" s="32" customFormat="1" x14ac:dyDescent="0.25">
      <c r="F3915" s="107"/>
      <c r="R3915" s="37"/>
    </row>
    <row r="3916" spans="6:18" s="32" customFormat="1" x14ac:dyDescent="0.25">
      <c r="F3916" s="107"/>
      <c r="R3916" s="37"/>
    </row>
    <row r="3917" spans="6:18" s="32" customFormat="1" x14ac:dyDescent="0.25">
      <c r="F3917" s="107"/>
      <c r="R3917" s="37"/>
    </row>
    <row r="3918" spans="6:18" s="32" customFormat="1" x14ac:dyDescent="0.25">
      <c r="F3918" s="107"/>
      <c r="R3918" s="37"/>
    </row>
    <row r="3919" spans="6:18" s="32" customFormat="1" x14ac:dyDescent="0.25">
      <c r="F3919" s="107"/>
      <c r="R3919" s="37"/>
    </row>
    <row r="3920" spans="6:18" s="32" customFormat="1" x14ac:dyDescent="0.25">
      <c r="F3920" s="107"/>
      <c r="R3920" s="37"/>
    </row>
    <row r="3921" spans="6:18" s="32" customFormat="1" x14ac:dyDescent="0.25">
      <c r="F3921" s="107"/>
      <c r="R3921" s="37"/>
    </row>
    <row r="3922" spans="6:18" s="32" customFormat="1" x14ac:dyDescent="0.25">
      <c r="F3922" s="107"/>
      <c r="R3922" s="37"/>
    </row>
    <row r="3923" spans="6:18" s="32" customFormat="1" x14ac:dyDescent="0.25">
      <c r="F3923" s="107"/>
      <c r="R3923" s="37"/>
    </row>
    <row r="3924" spans="6:18" s="32" customFormat="1" x14ac:dyDescent="0.25">
      <c r="F3924" s="107"/>
      <c r="R3924" s="37"/>
    </row>
    <row r="3925" spans="6:18" s="32" customFormat="1" x14ac:dyDescent="0.25">
      <c r="F3925" s="107"/>
      <c r="R3925" s="37"/>
    </row>
    <row r="3926" spans="6:18" s="32" customFormat="1" x14ac:dyDescent="0.25">
      <c r="F3926" s="107"/>
      <c r="R3926" s="37"/>
    </row>
    <row r="3927" spans="6:18" s="32" customFormat="1" x14ac:dyDescent="0.25">
      <c r="F3927" s="107"/>
      <c r="R3927" s="37"/>
    </row>
    <row r="3928" spans="6:18" s="32" customFormat="1" x14ac:dyDescent="0.25">
      <c r="F3928" s="107"/>
      <c r="R3928" s="37"/>
    </row>
    <row r="3929" spans="6:18" s="32" customFormat="1" x14ac:dyDescent="0.25">
      <c r="F3929" s="107"/>
      <c r="R3929" s="37"/>
    </row>
    <row r="3930" spans="6:18" s="32" customFormat="1" x14ac:dyDescent="0.25">
      <c r="F3930" s="107"/>
      <c r="R3930" s="37"/>
    </row>
    <row r="3931" spans="6:18" s="32" customFormat="1" x14ac:dyDescent="0.25">
      <c r="F3931" s="107"/>
      <c r="R3931" s="37"/>
    </row>
    <row r="3932" spans="6:18" s="32" customFormat="1" x14ac:dyDescent="0.25">
      <c r="F3932" s="107"/>
      <c r="R3932" s="37"/>
    </row>
    <row r="3933" spans="6:18" s="32" customFormat="1" x14ac:dyDescent="0.25">
      <c r="F3933" s="107"/>
      <c r="R3933" s="37"/>
    </row>
    <row r="3934" spans="6:18" s="32" customFormat="1" x14ac:dyDescent="0.25">
      <c r="F3934" s="107"/>
      <c r="R3934" s="37"/>
    </row>
    <row r="3935" spans="6:18" s="32" customFormat="1" x14ac:dyDescent="0.25">
      <c r="F3935" s="107"/>
      <c r="R3935" s="37"/>
    </row>
    <row r="3936" spans="6:18" s="32" customFormat="1" x14ac:dyDescent="0.25">
      <c r="F3936" s="107"/>
      <c r="R3936" s="37"/>
    </row>
    <row r="3937" spans="6:18" s="32" customFormat="1" x14ac:dyDescent="0.25">
      <c r="F3937" s="107"/>
      <c r="R3937" s="37"/>
    </row>
    <row r="3938" spans="6:18" s="32" customFormat="1" x14ac:dyDescent="0.25">
      <c r="F3938" s="107"/>
      <c r="R3938" s="37"/>
    </row>
    <row r="3939" spans="6:18" s="32" customFormat="1" x14ac:dyDescent="0.25">
      <c r="F3939" s="107"/>
      <c r="R3939" s="37"/>
    </row>
    <row r="3940" spans="6:18" s="32" customFormat="1" x14ac:dyDescent="0.25">
      <c r="F3940" s="107"/>
      <c r="R3940" s="37"/>
    </row>
    <row r="3941" spans="6:18" s="32" customFormat="1" x14ac:dyDescent="0.25">
      <c r="F3941" s="107"/>
      <c r="R3941" s="37"/>
    </row>
    <row r="3942" spans="6:18" s="32" customFormat="1" x14ac:dyDescent="0.25">
      <c r="F3942" s="107"/>
      <c r="R3942" s="37"/>
    </row>
    <row r="3943" spans="6:18" s="32" customFormat="1" x14ac:dyDescent="0.25">
      <c r="F3943" s="107"/>
      <c r="R3943" s="37"/>
    </row>
    <row r="3944" spans="6:18" s="32" customFormat="1" x14ac:dyDescent="0.25">
      <c r="F3944" s="107"/>
      <c r="R3944" s="37"/>
    </row>
    <row r="3945" spans="6:18" s="32" customFormat="1" x14ac:dyDescent="0.25">
      <c r="F3945" s="107"/>
      <c r="R3945" s="37"/>
    </row>
    <row r="3946" spans="6:18" s="32" customFormat="1" x14ac:dyDescent="0.25">
      <c r="F3946" s="107"/>
      <c r="R3946" s="37"/>
    </row>
    <row r="3947" spans="6:18" s="32" customFormat="1" x14ac:dyDescent="0.25">
      <c r="F3947" s="107"/>
      <c r="R3947" s="37"/>
    </row>
    <row r="3948" spans="6:18" s="32" customFormat="1" x14ac:dyDescent="0.25">
      <c r="F3948" s="107"/>
      <c r="R3948" s="37"/>
    </row>
    <row r="3949" spans="6:18" s="32" customFormat="1" x14ac:dyDescent="0.25">
      <c r="F3949" s="107"/>
      <c r="R3949" s="37"/>
    </row>
    <row r="3950" spans="6:18" s="32" customFormat="1" x14ac:dyDescent="0.25">
      <c r="F3950" s="107"/>
      <c r="R3950" s="37"/>
    </row>
    <row r="3951" spans="6:18" s="32" customFormat="1" x14ac:dyDescent="0.25">
      <c r="F3951" s="107"/>
      <c r="R3951" s="37"/>
    </row>
    <row r="3952" spans="6:18" s="32" customFormat="1" x14ac:dyDescent="0.25">
      <c r="F3952" s="107"/>
      <c r="R3952" s="37"/>
    </row>
    <row r="3953" spans="6:18" s="32" customFormat="1" x14ac:dyDescent="0.25">
      <c r="F3953" s="107"/>
      <c r="R3953" s="37"/>
    </row>
    <row r="3954" spans="6:18" s="32" customFormat="1" x14ac:dyDescent="0.25">
      <c r="F3954" s="107"/>
      <c r="R3954" s="37"/>
    </row>
    <row r="3955" spans="6:18" s="32" customFormat="1" x14ac:dyDescent="0.25">
      <c r="F3955" s="107"/>
      <c r="R3955" s="37"/>
    </row>
    <row r="3956" spans="6:18" s="32" customFormat="1" x14ac:dyDescent="0.25">
      <c r="F3956" s="107"/>
      <c r="R3956" s="37"/>
    </row>
    <row r="3957" spans="6:18" s="32" customFormat="1" x14ac:dyDescent="0.25">
      <c r="F3957" s="107"/>
      <c r="R3957" s="37"/>
    </row>
    <row r="3958" spans="6:18" s="32" customFormat="1" x14ac:dyDescent="0.25">
      <c r="F3958" s="107"/>
      <c r="R3958" s="37"/>
    </row>
    <row r="3959" spans="6:18" s="32" customFormat="1" x14ac:dyDescent="0.25">
      <c r="F3959" s="107"/>
      <c r="R3959" s="37"/>
    </row>
    <row r="3960" spans="6:18" s="32" customFormat="1" x14ac:dyDescent="0.25">
      <c r="F3960" s="107"/>
      <c r="R3960" s="37"/>
    </row>
    <row r="3961" spans="6:18" s="32" customFormat="1" x14ac:dyDescent="0.25">
      <c r="F3961" s="107"/>
      <c r="R3961" s="37"/>
    </row>
    <row r="3962" spans="6:18" s="32" customFormat="1" x14ac:dyDescent="0.25">
      <c r="F3962" s="107"/>
      <c r="R3962" s="37"/>
    </row>
    <row r="3963" spans="6:18" s="32" customFormat="1" x14ac:dyDescent="0.25">
      <c r="F3963" s="107"/>
      <c r="R3963" s="37"/>
    </row>
    <row r="3964" spans="6:18" s="32" customFormat="1" x14ac:dyDescent="0.25">
      <c r="F3964" s="107"/>
      <c r="R3964" s="37"/>
    </row>
    <row r="3965" spans="6:18" s="32" customFormat="1" x14ac:dyDescent="0.25">
      <c r="F3965" s="107"/>
      <c r="R3965" s="37"/>
    </row>
    <row r="3966" spans="6:18" s="32" customFormat="1" x14ac:dyDescent="0.25">
      <c r="F3966" s="107"/>
      <c r="R3966" s="37"/>
    </row>
    <row r="3967" spans="6:18" s="32" customFormat="1" x14ac:dyDescent="0.25">
      <c r="F3967" s="107"/>
      <c r="R3967" s="37"/>
    </row>
    <row r="3968" spans="6:18" s="32" customFormat="1" x14ac:dyDescent="0.25">
      <c r="F3968" s="107"/>
      <c r="R3968" s="37"/>
    </row>
    <row r="3969" spans="6:18" s="32" customFormat="1" x14ac:dyDescent="0.25">
      <c r="F3969" s="107"/>
      <c r="R3969" s="37"/>
    </row>
    <row r="3970" spans="6:18" s="32" customFormat="1" x14ac:dyDescent="0.25">
      <c r="F3970" s="107"/>
      <c r="R3970" s="37"/>
    </row>
    <row r="3971" spans="6:18" s="32" customFormat="1" x14ac:dyDescent="0.25">
      <c r="F3971" s="107"/>
      <c r="R3971" s="37"/>
    </row>
    <row r="3972" spans="6:18" s="32" customFormat="1" x14ac:dyDescent="0.25">
      <c r="F3972" s="107"/>
      <c r="R3972" s="37"/>
    </row>
    <row r="3973" spans="6:18" s="32" customFormat="1" x14ac:dyDescent="0.25">
      <c r="F3973" s="107"/>
      <c r="R3973" s="37"/>
    </row>
    <row r="3974" spans="6:18" s="32" customFormat="1" x14ac:dyDescent="0.25">
      <c r="F3974" s="107"/>
      <c r="R3974" s="37"/>
    </row>
    <row r="3975" spans="6:18" s="32" customFormat="1" x14ac:dyDescent="0.25">
      <c r="F3975" s="107"/>
      <c r="R3975" s="37"/>
    </row>
    <row r="3976" spans="6:18" s="32" customFormat="1" x14ac:dyDescent="0.25">
      <c r="F3976" s="107"/>
      <c r="R3976" s="37"/>
    </row>
    <row r="3977" spans="6:18" s="32" customFormat="1" x14ac:dyDescent="0.25">
      <c r="F3977" s="107"/>
      <c r="R3977" s="37"/>
    </row>
    <row r="3978" spans="6:18" s="32" customFormat="1" x14ac:dyDescent="0.25">
      <c r="F3978" s="107"/>
      <c r="R3978" s="37"/>
    </row>
    <row r="3979" spans="6:18" s="32" customFormat="1" x14ac:dyDescent="0.25">
      <c r="F3979" s="107"/>
      <c r="R3979" s="37"/>
    </row>
    <row r="3980" spans="6:18" s="32" customFormat="1" x14ac:dyDescent="0.25">
      <c r="F3980" s="107"/>
      <c r="R3980" s="37"/>
    </row>
    <row r="3981" spans="6:18" s="32" customFormat="1" x14ac:dyDescent="0.25">
      <c r="F3981" s="107"/>
      <c r="R3981" s="37"/>
    </row>
    <row r="3982" spans="6:18" s="32" customFormat="1" x14ac:dyDescent="0.25">
      <c r="F3982" s="107"/>
      <c r="R3982" s="37"/>
    </row>
    <row r="3983" spans="6:18" s="32" customFormat="1" x14ac:dyDescent="0.25">
      <c r="F3983" s="107"/>
      <c r="R3983" s="37"/>
    </row>
    <row r="3984" spans="6:18" s="32" customFormat="1" x14ac:dyDescent="0.25">
      <c r="F3984" s="107"/>
      <c r="R3984" s="37"/>
    </row>
    <row r="3985" spans="6:18" s="32" customFormat="1" x14ac:dyDescent="0.25">
      <c r="F3985" s="107"/>
      <c r="R3985" s="37"/>
    </row>
    <row r="3986" spans="6:18" s="32" customFormat="1" x14ac:dyDescent="0.25">
      <c r="F3986" s="107"/>
      <c r="R3986" s="37"/>
    </row>
    <row r="3987" spans="6:18" s="32" customFormat="1" x14ac:dyDescent="0.25">
      <c r="F3987" s="107"/>
      <c r="R3987" s="37"/>
    </row>
    <row r="3988" spans="6:18" s="32" customFormat="1" x14ac:dyDescent="0.25">
      <c r="F3988" s="107"/>
      <c r="R3988" s="37"/>
    </row>
    <row r="3989" spans="6:18" s="32" customFormat="1" x14ac:dyDescent="0.25">
      <c r="F3989" s="107"/>
      <c r="R3989" s="37"/>
    </row>
    <row r="3990" spans="6:18" s="32" customFormat="1" x14ac:dyDescent="0.25">
      <c r="F3990" s="107"/>
      <c r="R3990" s="37"/>
    </row>
    <row r="3991" spans="6:18" s="32" customFormat="1" x14ac:dyDescent="0.25">
      <c r="F3991" s="107"/>
      <c r="R3991" s="37"/>
    </row>
    <row r="3992" spans="6:18" s="32" customFormat="1" x14ac:dyDescent="0.25">
      <c r="F3992" s="107"/>
      <c r="R3992" s="37"/>
    </row>
    <row r="3993" spans="6:18" s="32" customFormat="1" x14ac:dyDescent="0.25">
      <c r="F3993" s="107"/>
      <c r="R3993" s="37"/>
    </row>
    <row r="3994" spans="6:18" s="32" customFormat="1" x14ac:dyDescent="0.25">
      <c r="F3994" s="107"/>
      <c r="R3994" s="37"/>
    </row>
    <row r="3995" spans="6:18" s="32" customFormat="1" x14ac:dyDescent="0.25">
      <c r="F3995" s="107"/>
      <c r="R3995" s="37"/>
    </row>
    <row r="3996" spans="6:18" s="32" customFormat="1" x14ac:dyDescent="0.25">
      <c r="F3996" s="107"/>
      <c r="R3996" s="37"/>
    </row>
    <row r="3997" spans="6:18" s="32" customFormat="1" x14ac:dyDescent="0.25">
      <c r="F3997" s="107"/>
      <c r="R3997" s="37"/>
    </row>
    <row r="3998" spans="6:18" s="32" customFormat="1" x14ac:dyDescent="0.25">
      <c r="F3998" s="107"/>
      <c r="R3998" s="37"/>
    </row>
    <row r="3999" spans="6:18" s="32" customFormat="1" x14ac:dyDescent="0.25">
      <c r="F3999" s="107"/>
      <c r="R3999" s="37"/>
    </row>
    <row r="4000" spans="6:18" s="32" customFormat="1" x14ac:dyDescent="0.25">
      <c r="F4000" s="107"/>
      <c r="R4000" s="37"/>
    </row>
    <row r="4001" spans="6:18" s="32" customFormat="1" x14ac:dyDescent="0.25">
      <c r="F4001" s="107"/>
      <c r="R4001" s="37"/>
    </row>
    <row r="4002" spans="6:18" s="32" customFormat="1" x14ac:dyDescent="0.25">
      <c r="F4002" s="107"/>
      <c r="R4002" s="37"/>
    </row>
    <row r="4003" spans="6:18" s="32" customFormat="1" x14ac:dyDescent="0.25">
      <c r="F4003" s="107"/>
      <c r="R4003" s="37"/>
    </row>
    <row r="4004" spans="6:18" s="32" customFormat="1" x14ac:dyDescent="0.25">
      <c r="F4004" s="107"/>
      <c r="R4004" s="37"/>
    </row>
    <row r="4005" spans="6:18" s="32" customFormat="1" x14ac:dyDescent="0.25">
      <c r="F4005" s="107"/>
      <c r="R4005" s="37"/>
    </row>
    <row r="4006" spans="6:18" s="32" customFormat="1" x14ac:dyDescent="0.25">
      <c r="F4006" s="107"/>
      <c r="R4006" s="37"/>
    </row>
    <row r="4007" spans="6:18" s="32" customFormat="1" x14ac:dyDescent="0.25">
      <c r="F4007" s="107"/>
      <c r="R4007" s="37"/>
    </row>
    <row r="4008" spans="6:18" s="32" customFormat="1" x14ac:dyDescent="0.25">
      <c r="F4008" s="107"/>
      <c r="R4008" s="37"/>
    </row>
    <row r="4009" spans="6:18" s="32" customFormat="1" x14ac:dyDescent="0.25">
      <c r="F4009" s="107"/>
      <c r="R4009" s="37"/>
    </row>
    <row r="4010" spans="6:18" s="32" customFormat="1" x14ac:dyDescent="0.25">
      <c r="F4010" s="107"/>
      <c r="R4010" s="37"/>
    </row>
    <row r="4011" spans="6:18" s="32" customFormat="1" x14ac:dyDescent="0.25">
      <c r="F4011" s="107"/>
      <c r="R4011" s="37"/>
    </row>
    <row r="4012" spans="6:18" s="32" customFormat="1" x14ac:dyDescent="0.25">
      <c r="F4012" s="107"/>
      <c r="R4012" s="37"/>
    </row>
    <row r="4013" spans="6:18" s="32" customFormat="1" x14ac:dyDescent="0.25">
      <c r="F4013" s="107"/>
      <c r="R4013" s="37"/>
    </row>
    <row r="4014" spans="6:18" s="32" customFormat="1" x14ac:dyDescent="0.25">
      <c r="F4014" s="107"/>
      <c r="R4014" s="37"/>
    </row>
    <row r="4015" spans="6:18" s="32" customFormat="1" x14ac:dyDescent="0.25">
      <c r="F4015" s="107"/>
      <c r="R4015" s="37"/>
    </row>
    <row r="4016" spans="6:18" s="32" customFormat="1" x14ac:dyDescent="0.25">
      <c r="F4016" s="107"/>
      <c r="R4016" s="37"/>
    </row>
    <row r="4017" spans="6:18" s="32" customFormat="1" x14ac:dyDescent="0.25">
      <c r="F4017" s="107"/>
      <c r="R4017" s="37"/>
    </row>
    <row r="4018" spans="6:18" s="32" customFormat="1" x14ac:dyDescent="0.25">
      <c r="F4018" s="107"/>
      <c r="R4018" s="37"/>
    </row>
    <row r="4019" spans="6:18" s="32" customFormat="1" x14ac:dyDescent="0.25">
      <c r="F4019" s="107"/>
      <c r="R4019" s="37"/>
    </row>
    <row r="4020" spans="6:18" s="32" customFormat="1" x14ac:dyDescent="0.25">
      <c r="F4020" s="107"/>
      <c r="R4020" s="37"/>
    </row>
    <row r="4021" spans="6:18" s="32" customFormat="1" x14ac:dyDescent="0.25">
      <c r="F4021" s="107"/>
      <c r="R4021" s="37"/>
    </row>
    <row r="4022" spans="6:18" s="32" customFormat="1" x14ac:dyDescent="0.25">
      <c r="F4022" s="107"/>
      <c r="R4022" s="37"/>
    </row>
    <row r="4023" spans="6:18" s="32" customFormat="1" x14ac:dyDescent="0.25">
      <c r="F4023" s="107"/>
      <c r="R4023" s="37"/>
    </row>
    <row r="4024" spans="6:18" s="32" customFormat="1" x14ac:dyDescent="0.25">
      <c r="F4024" s="107"/>
      <c r="R4024" s="37"/>
    </row>
    <row r="4025" spans="6:18" s="32" customFormat="1" x14ac:dyDescent="0.25">
      <c r="F4025" s="107"/>
      <c r="R4025" s="37"/>
    </row>
    <row r="4026" spans="6:18" s="32" customFormat="1" x14ac:dyDescent="0.25">
      <c r="F4026" s="107"/>
      <c r="R4026" s="37"/>
    </row>
    <row r="4027" spans="6:18" s="32" customFormat="1" x14ac:dyDescent="0.25">
      <c r="F4027" s="107"/>
      <c r="R4027" s="37"/>
    </row>
    <row r="4028" spans="6:18" s="32" customFormat="1" x14ac:dyDescent="0.25">
      <c r="F4028" s="107"/>
      <c r="R4028" s="37"/>
    </row>
    <row r="4029" spans="6:18" s="32" customFormat="1" x14ac:dyDescent="0.25">
      <c r="F4029" s="107"/>
      <c r="R4029" s="37"/>
    </row>
    <row r="4030" spans="6:18" s="32" customFormat="1" x14ac:dyDescent="0.25">
      <c r="F4030" s="107"/>
      <c r="R4030" s="37"/>
    </row>
    <row r="4031" spans="6:18" s="32" customFormat="1" x14ac:dyDescent="0.25">
      <c r="F4031" s="107"/>
      <c r="R4031" s="37"/>
    </row>
    <row r="4032" spans="6:18" s="32" customFormat="1" x14ac:dyDescent="0.25">
      <c r="F4032" s="107"/>
      <c r="R4032" s="37"/>
    </row>
    <row r="4033" spans="6:18" s="32" customFormat="1" x14ac:dyDescent="0.25">
      <c r="F4033" s="107"/>
      <c r="R4033" s="37"/>
    </row>
    <row r="4034" spans="6:18" s="32" customFormat="1" x14ac:dyDescent="0.25">
      <c r="F4034" s="107"/>
      <c r="R4034" s="37"/>
    </row>
    <row r="4035" spans="6:18" s="32" customFormat="1" x14ac:dyDescent="0.25">
      <c r="F4035" s="107"/>
      <c r="R4035" s="37"/>
    </row>
    <row r="4036" spans="6:18" s="32" customFormat="1" x14ac:dyDescent="0.25">
      <c r="F4036" s="107"/>
      <c r="R4036" s="37"/>
    </row>
    <row r="4037" spans="6:18" s="32" customFormat="1" x14ac:dyDescent="0.25">
      <c r="F4037" s="107"/>
      <c r="R4037" s="37"/>
    </row>
    <row r="4038" spans="6:18" s="32" customFormat="1" x14ac:dyDescent="0.25">
      <c r="F4038" s="107"/>
      <c r="R4038" s="37"/>
    </row>
    <row r="4039" spans="6:18" s="32" customFormat="1" x14ac:dyDescent="0.25">
      <c r="F4039" s="107"/>
      <c r="R4039" s="37"/>
    </row>
    <row r="4040" spans="6:18" s="32" customFormat="1" x14ac:dyDescent="0.25">
      <c r="F4040" s="107"/>
      <c r="R4040" s="37"/>
    </row>
    <row r="4041" spans="6:18" s="32" customFormat="1" x14ac:dyDescent="0.25">
      <c r="F4041" s="107"/>
      <c r="R4041" s="37"/>
    </row>
    <row r="4042" spans="6:18" s="32" customFormat="1" x14ac:dyDescent="0.25">
      <c r="F4042" s="107"/>
      <c r="R4042" s="37"/>
    </row>
    <row r="4043" spans="6:18" s="32" customFormat="1" x14ac:dyDescent="0.25">
      <c r="F4043" s="107"/>
      <c r="R4043" s="37"/>
    </row>
    <row r="4044" spans="6:18" s="32" customFormat="1" x14ac:dyDescent="0.25">
      <c r="F4044" s="107"/>
      <c r="R4044" s="37"/>
    </row>
    <row r="4045" spans="6:18" s="32" customFormat="1" x14ac:dyDescent="0.25">
      <c r="F4045" s="107"/>
      <c r="R4045" s="37"/>
    </row>
    <row r="4046" spans="6:18" s="32" customFormat="1" x14ac:dyDescent="0.25">
      <c r="F4046" s="107"/>
      <c r="R4046" s="37"/>
    </row>
    <row r="4047" spans="6:18" s="32" customFormat="1" x14ac:dyDescent="0.25">
      <c r="F4047" s="107"/>
      <c r="R4047" s="37"/>
    </row>
    <row r="4048" spans="6:18" s="32" customFormat="1" x14ac:dyDescent="0.25">
      <c r="F4048" s="107"/>
      <c r="R4048" s="37"/>
    </row>
    <row r="4049" spans="6:18" s="32" customFormat="1" x14ac:dyDescent="0.25">
      <c r="F4049" s="107"/>
      <c r="R4049" s="37"/>
    </row>
    <row r="4050" spans="6:18" s="32" customFormat="1" x14ac:dyDescent="0.25">
      <c r="F4050" s="107"/>
      <c r="R4050" s="37"/>
    </row>
    <row r="4051" spans="6:18" s="32" customFormat="1" x14ac:dyDescent="0.25">
      <c r="F4051" s="107"/>
      <c r="R4051" s="37"/>
    </row>
    <row r="4052" spans="6:18" s="32" customFormat="1" x14ac:dyDescent="0.25">
      <c r="F4052" s="107"/>
      <c r="R4052" s="37"/>
    </row>
    <row r="4053" spans="6:18" s="32" customFormat="1" x14ac:dyDescent="0.25">
      <c r="F4053" s="107"/>
      <c r="R4053" s="37"/>
    </row>
    <row r="4054" spans="6:18" s="32" customFormat="1" x14ac:dyDescent="0.25">
      <c r="F4054" s="107"/>
      <c r="R4054" s="37"/>
    </row>
    <row r="4055" spans="6:18" s="32" customFormat="1" x14ac:dyDescent="0.25">
      <c r="F4055" s="107"/>
      <c r="R4055" s="37"/>
    </row>
    <row r="4056" spans="6:18" s="32" customFormat="1" x14ac:dyDescent="0.25">
      <c r="F4056" s="107"/>
      <c r="R4056" s="37"/>
    </row>
    <row r="4057" spans="6:18" s="32" customFormat="1" x14ac:dyDescent="0.25">
      <c r="F4057" s="107"/>
      <c r="R4057" s="37"/>
    </row>
    <row r="4058" spans="6:18" s="32" customFormat="1" x14ac:dyDescent="0.25">
      <c r="F4058" s="107"/>
      <c r="R4058" s="37"/>
    </row>
    <row r="4059" spans="6:18" s="32" customFormat="1" x14ac:dyDescent="0.25">
      <c r="F4059" s="107"/>
      <c r="R4059" s="37"/>
    </row>
    <row r="4060" spans="6:18" s="32" customFormat="1" x14ac:dyDescent="0.25">
      <c r="F4060" s="107"/>
      <c r="R4060" s="37"/>
    </row>
    <row r="4061" spans="6:18" s="32" customFormat="1" x14ac:dyDescent="0.25">
      <c r="F4061" s="107"/>
      <c r="R4061" s="37"/>
    </row>
    <row r="4062" spans="6:18" s="32" customFormat="1" x14ac:dyDescent="0.25">
      <c r="F4062" s="107"/>
      <c r="R4062" s="37"/>
    </row>
    <row r="4063" spans="6:18" s="32" customFormat="1" x14ac:dyDescent="0.25">
      <c r="F4063" s="107"/>
      <c r="R4063" s="37"/>
    </row>
    <row r="4064" spans="6:18" s="32" customFormat="1" x14ac:dyDescent="0.25">
      <c r="F4064" s="107"/>
      <c r="R4064" s="37"/>
    </row>
    <row r="4065" spans="6:18" s="32" customFormat="1" x14ac:dyDescent="0.25">
      <c r="F4065" s="107"/>
      <c r="R4065" s="37"/>
    </row>
    <row r="4066" spans="6:18" s="32" customFormat="1" x14ac:dyDescent="0.25">
      <c r="F4066" s="107"/>
      <c r="R4066" s="37"/>
    </row>
    <row r="4067" spans="6:18" s="32" customFormat="1" x14ac:dyDescent="0.25">
      <c r="F4067" s="107"/>
      <c r="R4067" s="37"/>
    </row>
    <row r="4068" spans="6:18" s="32" customFormat="1" x14ac:dyDescent="0.25">
      <c r="F4068" s="107"/>
      <c r="R4068" s="37"/>
    </row>
    <row r="4069" spans="6:18" s="32" customFormat="1" x14ac:dyDescent="0.25">
      <c r="F4069" s="107"/>
      <c r="R4069" s="37"/>
    </row>
    <row r="4070" spans="6:18" s="32" customFormat="1" x14ac:dyDescent="0.25">
      <c r="F4070" s="107"/>
      <c r="R4070" s="37"/>
    </row>
    <row r="4071" spans="6:18" s="32" customFormat="1" x14ac:dyDescent="0.25">
      <c r="F4071" s="107"/>
      <c r="R4071" s="37"/>
    </row>
    <row r="4072" spans="6:18" s="32" customFormat="1" x14ac:dyDescent="0.25">
      <c r="F4072" s="107"/>
      <c r="R4072" s="37"/>
    </row>
    <row r="4073" spans="6:18" s="32" customFormat="1" x14ac:dyDescent="0.25">
      <c r="F4073" s="107"/>
      <c r="R4073" s="37"/>
    </row>
    <row r="4074" spans="6:18" s="32" customFormat="1" x14ac:dyDescent="0.25">
      <c r="F4074" s="107"/>
      <c r="R4074" s="37"/>
    </row>
    <row r="4075" spans="6:18" s="32" customFormat="1" x14ac:dyDescent="0.25">
      <c r="F4075" s="107"/>
      <c r="R4075" s="37"/>
    </row>
    <row r="4076" spans="6:18" s="32" customFormat="1" x14ac:dyDescent="0.25">
      <c r="F4076" s="107"/>
      <c r="R4076" s="37"/>
    </row>
    <row r="4077" spans="6:18" s="32" customFormat="1" x14ac:dyDescent="0.25">
      <c r="F4077" s="107"/>
      <c r="R4077" s="37"/>
    </row>
    <row r="4078" spans="6:18" s="32" customFormat="1" x14ac:dyDescent="0.25">
      <c r="F4078" s="107"/>
      <c r="R4078" s="37"/>
    </row>
    <row r="4079" spans="6:18" s="32" customFormat="1" x14ac:dyDescent="0.25">
      <c r="F4079" s="107"/>
      <c r="R4079" s="37"/>
    </row>
    <row r="4080" spans="6:18" s="32" customFormat="1" x14ac:dyDescent="0.25">
      <c r="F4080" s="107"/>
      <c r="R4080" s="37"/>
    </row>
    <row r="4081" spans="6:18" s="32" customFormat="1" x14ac:dyDescent="0.25">
      <c r="F4081" s="107"/>
      <c r="R4081" s="37"/>
    </row>
    <row r="4082" spans="6:18" s="32" customFormat="1" x14ac:dyDescent="0.25">
      <c r="F4082" s="107"/>
      <c r="R4082" s="37"/>
    </row>
    <row r="4083" spans="6:18" s="32" customFormat="1" x14ac:dyDescent="0.25">
      <c r="F4083" s="107"/>
      <c r="R4083" s="37"/>
    </row>
    <row r="4084" spans="6:18" s="32" customFormat="1" x14ac:dyDescent="0.25">
      <c r="F4084" s="107"/>
      <c r="R4084" s="37"/>
    </row>
    <row r="4085" spans="6:18" s="32" customFormat="1" x14ac:dyDescent="0.25">
      <c r="F4085" s="107"/>
      <c r="R4085" s="37"/>
    </row>
    <row r="4086" spans="6:18" s="32" customFormat="1" x14ac:dyDescent="0.25">
      <c r="F4086" s="107"/>
      <c r="R4086" s="37"/>
    </row>
    <row r="4087" spans="6:18" s="32" customFormat="1" x14ac:dyDescent="0.25">
      <c r="F4087" s="107"/>
      <c r="R4087" s="37"/>
    </row>
    <row r="4088" spans="6:18" s="32" customFormat="1" x14ac:dyDescent="0.25">
      <c r="F4088" s="107"/>
      <c r="R4088" s="37"/>
    </row>
    <row r="4089" spans="6:18" s="32" customFormat="1" x14ac:dyDescent="0.25">
      <c r="F4089" s="107"/>
      <c r="R4089" s="37"/>
    </row>
    <row r="4090" spans="6:18" s="32" customFormat="1" x14ac:dyDescent="0.25">
      <c r="F4090" s="107"/>
      <c r="R4090" s="37"/>
    </row>
    <row r="4091" spans="6:18" s="32" customFormat="1" x14ac:dyDescent="0.25">
      <c r="F4091" s="107"/>
      <c r="R4091" s="37"/>
    </row>
    <row r="4092" spans="6:18" s="32" customFormat="1" x14ac:dyDescent="0.25">
      <c r="F4092" s="107"/>
      <c r="R4092" s="37"/>
    </row>
    <row r="4093" spans="6:18" s="32" customFormat="1" x14ac:dyDescent="0.25">
      <c r="F4093" s="107"/>
      <c r="R4093" s="37"/>
    </row>
    <row r="4094" spans="6:18" s="32" customFormat="1" x14ac:dyDescent="0.25">
      <c r="F4094" s="107"/>
      <c r="R4094" s="37"/>
    </row>
    <row r="4095" spans="6:18" s="32" customFormat="1" x14ac:dyDescent="0.25">
      <c r="F4095" s="107"/>
      <c r="R4095" s="37"/>
    </row>
    <row r="4096" spans="6:18" s="32" customFormat="1" x14ac:dyDescent="0.25">
      <c r="F4096" s="107"/>
      <c r="R4096" s="37"/>
    </row>
    <row r="4097" spans="6:18" s="32" customFormat="1" x14ac:dyDescent="0.25">
      <c r="F4097" s="107"/>
      <c r="R4097" s="37"/>
    </row>
    <row r="4098" spans="6:18" s="32" customFormat="1" x14ac:dyDescent="0.25">
      <c r="F4098" s="107"/>
      <c r="R4098" s="37"/>
    </row>
    <row r="4099" spans="6:18" s="32" customFormat="1" x14ac:dyDescent="0.25">
      <c r="F4099" s="107"/>
      <c r="R4099" s="37"/>
    </row>
    <row r="4100" spans="6:18" s="32" customFormat="1" x14ac:dyDescent="0.25">
      <c r="F4100" s="107"/>
      <c r="R4100" s="37"/>
    </row>
    <row r="4101" spans="6:18" s="32" customFormat="1" x14ac:dyDescent="0.25">
      <c r="F4101" s="107"/>
      <c r="R4101" s="37"/>
    </row>
    <row r="4102" spans="6:18" s="32" customFormat="1" x14ac:dyDescent="0.25">
      <c r="F4102" s="107"/>
      <c r="R4102" s="37"/>
    </row>
    <row r="4103" spans="6:18" s="32" customFormat="1" x14ac:dyDescent="0.25">
      <c r="F4103" s="107"/>
      <c r="R4103" s="37"/>
    </row>
    <row r="4104" spans="6:18" s="32" customFormat="1" x14ac:dyDescent="0.25">
      <c r="F4104" s="107"/>
      <c r="R4104" s="37"/>
    </row>
    <row r="4105" spans="6:18" s="32" customFormat="1" x14ac:dyDescent="0.25">
      <c r="F4105" s="107"/>
      <c r="R4105" s="37"/>
    </row>
    <row r="4106" spans="6:18" s="32" customFormat="1" x14ac:dyDescent="0.25">
      <c r="F4106" s="107"/>
      <c r="R4106" s="37"/>
    </row>
    <row r="4107" spans="6:18" s="32" customFormat="1" x14ac:dyDescent="0.25">
      <c r="F4107" s="107"/>
      <c r="R4107" s="37"/>
    </row>
    <row r="4108" spans="6:18" s="32" customFormat="1" x14ac:dyDescent="0.25">
      <c r="F4108" s="107"/>
      <c r="R4108" s="37"/>
    </row>
    <row r="4109" spans="6:18" s="32" customFormat="1" x14ac:dyDescent="0.25">
      <c r="F4109" s="107"/>
      <c r="R4109" s="37"/>
    </row>
    <row r="4110" spans="6:18" s="32" customFormat="1" x14ac:dyDescent="0.25">
      <c r="F4110" s="107"/>
      <c r="R4110" s="37"/>
    </row>
    <row r="4111" spans="6:18" s="32" customFormat="1" x14ac:dyDescent="0.25">
      <c r="F4111" s="107"/>
      <c r="R4111" s="37"/>
    </row>
    <row r="4112" spans="6:18" s="32" customFormat="1" x14ac:dyDescent="0.25">
      <c r="F4112" s="107"/>
      <c r="R4112" s="37"/>
    </row>
    <row r="4113" spans="6:18" s="32" customFormat="1" x14ac:dyDescent="0.25">
      <c r="F4113" s="107"/>
      <c r="R4113" s="37"/>
    </row>
    <row r="4114" spans="6:18" s="32" customFormat="1" x14ac:dyDescent="0.25">
      <c r="F4114" s="107"/>
      <c r="R4114" s="37"/>
    </row>
    <row r="4115" spans="6:18" s="32" customFormat="1" x14ac:dyDescent="0.25">
      <c r="F4115" s="107"/>
      <c r="R4115" s="37"/>
    </row>
    <row r="4116" spans="6:18" s="32" customFormat="1" x14ac:dyDescent="0.25">
      <c r="F4116" s="107"/>
      <c r="R4116" s="37"/>
    </row>
    <row r="4117" spans="6:18" s="32" customFormat="1" x14ac:dyDescent="0.25">
      <c r="F4117" s="107"/>
      <c r="R4117" s="37"/>
    </row>
    <row r="4118" spans="6:18" s="32" customFormat="1" x14ac:dyDescent="0.25">
      <c r="F4118" s="107"/>
      <c r="R4118" s="37"/>
    </row>
    <row r="4119" spans="6:18" s="32" customFormat="1" x14ac:dyDescent="0.25">
      <c r="F4119" s="107"/>
      <c r="R4119" s="37"/>
    </row>
    <row r="4120" spans="6:18" s="32" customFormat="1" x14ac:dyDescent="0.25">
      <c r="F4120" s="107"/>
      <c r="R4120" s="37"/>
    </row>
    <row r="4121" spans="6:18" s="32" customFormat="1" x14ac:dyDescent="0.25">
      <c r="F4121" s="107"/>
      <c r="R4121" s="37"/>
    </row>
    <row r="4122" spans="6:18" s="32" customFormat="1" x14ac:dyDescent="0.25">
      <c r="F4122" s="107"/>
      <c r="R4122" s="37"/>
    </row>
    <row r="4123" spans="6:18" s="32" customFormat="1" x14ac:dyDescent="0.25">
      <c r="F4123" s="107"/>
      <c r="R4123" s="37"/>
    </row>
    <row r="4124" spans="6:18" s="32" customFormat="1" x14ac:dyDescent="0.25">
      <c r="F4124" s="107"/>
      <c r="R4124" s="37"/>
    </row>
    <row r="4125" spans="6:18" s="32" customFormat="1" x14ac:dyDescent="0.25">
      <c r="F4125" s="107"/>
      <c r="R4125" s="37"/>
    </row>
    <row r="4126" spans="6:18" s="32" customFormat="1" x14ac:dyDescent="0.25">
      <c r="F4126" s="107"/>
      <c r="R4126" s="37"/>
    </row>
    <row r="4127" spans="6:18" s="32" customFormat="1" x14ac:dyDescent="0.25">
      <c r="F4127" s="107"/>
      <c r="R4127" s="37"/>
    </row>
    <row r="4128" spans="6:18" s="32" customFormat="1" x14ac:dyDescent="0.25">
      <c r="F4128" s="107"/>
      <c r="R4128" s="37"/>
    </row>
    <row r="4129" spans="6:18" s="32" customFormat="1" x14ac:dyDescent="0.25">
      <c r="F4129" s="107"/>
      <c r="R4129" s="37"/>
    </row>
    <row r="4130" spans="6:18" s="32" customFormat="1" x14ac:dyDescent="0.25">
      <c r="F4130" s="107"/>
      <c r="R4130" s="37"/>
    </row>
    <row r="4131" spans="6:18" s="32" customFormat="1" x14ac:dyDescent="0.25">
      <c r="F4131" s="107"/>
      <c r="R4131" s="37"/>
    </row>
    <row r="4132" spans="6:18" s="32" customFormat="1" x14ac:dyDescent="0.25">
      <c r="F4132" s="107"/>
      <c r="R4132" s="37"/>
    </row>
    <row r="4133" spans="6:18" s="32" customFormat="1" x14ac:dyDescent="0.25">
      <c r="F4133" s="107"/>
      <c r="R4133" s="37"/>
    </row>
    <row r="4134" spans="6:18" s="32" customFormat="1" x14ac:dyDescent="0.25">
      <c r="F4134" s="107"/>
      <c r="R4134" s="37"/>
    </row>
    <row r="4135" spans="6:18" s="32" customFormat="1" x14ac:dyDescent="0.25">
      <c r="F4135" s="107"/>
      <c r="R4135" s="37"/>
    </row>
    <row r="4136" spans="6:18" s="32" customFormat="1" x14ac:dyDescent="0.25">
      <c r="F4136" s="107"/>
      <c r="R4136" s="37"/>
    </row>
    <row r="4137" spans="6:18" s="32" customFormat="1" x14ac:dyDescent="0.25">
      <c r="F4137" s="107"/>
      <c r="R4137" s="37"/>
    </row>
    <row r="4138" spans="6:18" s="32" customFormat="1" x14ac:dyDescent="0.25">
      <c r="F4138" s="107"/>
      <c r="R4138" s="37"/>
    </row>
    <row r="4139" spans="6:18" s="32" customFormat="1" x14ac:dyDescent="0.25">
      <c r="F4139" s="107"/>
      <c r="R4139" s="37"/>
    </row>
    <row r="4140" spans="6:18" s="32" customFormat="1" x14ac:dyDescent="0.25">
      <c r="F4140" s="107"/>
      <c r="R4140" s="37"/>
    </row>
    <row r="4141" spans="6:18" s="32" customFormat="1" x14ac:dyDescent="0.25">
      <c r="F4141" s="107"/>
      <c r="R4141" s="37"/>
    </row>
    <row r="4142" spans="6:18" s="32" customFormat="1" x14ac:dyDescent="0.25">
      <c r="F4142" s="107"/>
      <c r="R4142" s="37"/>
    </row>
    <row r="4143" spans="6:18" s="32" customFormat="1" x14ac:dyDescent="0.25">
      <c r="F4143" s="107"/>
      <c r="R4143" s="37"/>
    </row>
    <row r="4144" spans="6:18" s="32" customFormat="1" x14ac:dyDescent="0.25">
      <c r="F4144" s="107"/>
      <c r="R4144" s="37"/>
    </row>
    <row r="4145" spans="6:18" s="32" customFormat="1" x14ac:dyDescent="0.25">
      <c r="F4145" s="107"/>
      <c r="R4145" s="37"/>
    </row>
    <row r="4146" spans="6:18" s="32" customFormat="1" x14ac:dyDescent="0.25">
      <c r="F4146" s="107"/>
      <c r="R4146" s="37"/>
    </row>
    <row r="4147" spans="6:18" s="32" customFormat="1" x14ac:dyDescent="0.25">
      <c r="F4147" s="107"/>
      <c r="R4147" s="37"/>
    </row>
    <row r="4148" spans="6:18" s="32" customFormat="1" x14ac:dyDescent="0.25">
      <c r="F4148" s="107"/>
      <c r="R4148" s="37"/>
    </row>
    <row r="4149" spans="6:18" s="32" customFormat="1" x14ac:dyDescent="0.25">
      <c r="F4149" s="107"/>
      <c r="R4149" s="37"/>
    </row>
    <row r="4150" spans="6:18" s="32" customFormat="1" x14ac:dyDescent="0.25">
      <c r="F4150" s="107"/>
      <c r="R4150" s="37"/>
    </row>
    <row r="4151" spans="6:18" s="32" customFormat="1" x14ac:dyDescent="0.25">
      <c r="F4151" s="107"/>
      <c r="R4151" s="37"/>
    </row>
    <row r="4152" spans="6:18" s="32" customFormat="1" x14ac:dyDescent="0.25">
      <c r="F4152" s="107"/>
      <c r="R4152" s="37"/>
    </row>
    <row r="4153" spans="6:18" s="32" customFormat="1" x14ac:dyDescent="0.25">
      <c r="F4153" s="107"/>
      <c r="R4153" s="37"/>
    </row>
    <row r="4154" spans="6:18" s="32" customFormat="1" x14ac:dyDescent="0.25">
      <c r="F4154" s="107"/>
      <c r="R4154" s="37"/>
    </row>
    <row r="4155" spans="6:18" s="32" customFormat="1" x14ac:dyDescent="0.25">
      <c r="F4155" s="107"/>
      <c r="R4155" s="37"/>
    </row>
    <row r="4156" spans="6:18" s="32" customFormat="1" x14ac:dyDescent="0.25">
      <c r="F4156" s="107"/>
      <c r="R4156" s="37"/>
    </row>
    <row r="4157" spans="6:18" s="32" customFormat="1" x14ac:dyDescent="0.25">
      <c r="F4157" s="107"/>
      <c r="R4157" s="37"/>
    </row>
    <row r="4158" spans="6:18" s="32" customFormat="1" x14ac:dyDescent="0.25">
      <c r="F4158" s="107"/>
      <c r="R4158" s="37"/>
    </row>
    <row r="4159" spans="6:18" s="32" customFormat="1" x14ac:dyDescent="0.25">
      <c r="F4159" s="107"/>
      <c r="R4159" s="37"/>
    </row>
    <row r="4160" spans="6:18" s="32" customFormat="1" x14ac:dyDescent="0.25">
      <c r="F4160" s="107"/>
      <c r="R4160" s="37"/>
    </row>
    <row r="4161" spans="6:18" s="32" customFormat="1" x14ac:dyDescent="0.25">
      <c r="F4161" s="107"/>
      <c r="R4161" s="37"/>
    </row>
    <row r="4162" spans="6:18" s="32" customFormat="1" x14ac:dyDescent="0.25">
      <c r="F4162" s="107"/>
      <c r="R4162" s="37"/>
    </row>
    <row r="4163" spans="6:18" s="32" customFormat="1" x14ac:dyDescent="0.25">
      <c r="F4163" s="107"/>
      <c r="R4163" s="37"/>
    </row>
    <row r="4164" spans="6:18" s="32" customFormat="1" x14ac:dyDescent="0.25">
      <c r="F4164" s="107"/>
      <c r="R4164" s="37"/>
    </row>
    <row r="4165" spans="6:18" s="32" customFormat="1" x14ac:dyDescent="0.25">
      <c r="F4165" s="107"/>
      <c r="R4165" s="37"/>
    </row>
    <row r="4166" spans="6:18" s="32" customFormat="1" x14ac:dyDescent="0.25">
      <c r="F4166" s="107"/>
      <c r="R4166" s="37"/>
    </row>
    <row r="4167" spans="6:18" s="32" customFormat="1" x14ac:dyDescent="0.25">
      <c r="F4167" s="107"/>
      <c r="R4167" s="37"/>
    </row>
    <row r="4168" spans="6:18" s="32" customFormat="1" x14ac:dyDescent="0.25">
      <c r="F4168" s="107"/>
      <c r="R4168" s="37"/>
    </row>
    <row r="4169" spans="6:18" s="32" customFormat="1" x14ac:dyDescent="0.25">
      <c r="F4169" s="107"/>
      <c r="R4169" s="37"/>
    </row>
    <row r="4170" spans="6:18" s="32" customFormat="1" x14ac:dyDescent="0.25">
      <c r="F4170" s="107"/>
      <c r="R4170" s="37"/>
    </row>
    <row r="4171" spans="6:18" s="32" customFormat="1" x14ac:dyDescent="0.25">
      <c r="F4171" s="107"/>
      <c r="R4171" s="37"/>
    </row>
    <row r="4172" spans="6:18" s="32" customFormat="1" x14ac:dyDescent="0.25">
      <c r="F4172" s="107"/>
      <c r="R4172" s="37"/>
    </row>
    <row r="4173" spans="6:18" s="32" customFormat="1" x14ac:dyDescent="0.25">
      <c r="F4173" s="107"/>
      <c r="R4173" s="37"/>
    </row>
    <row r="4174" spans="6:18" s="32" customFormat="1" x14ac:dyDescent="0.25">
      <c r="F4174" s="107"/>
      <c r="R4174" s="37"/>
    </row>
    <row r="4175" spans="6:18" s="32" customFormat="1" x14ac:dyDescent="0.25">
      <c r="F4175" s="107"/>
      <c r="R4175" s="37"/>
    </row>
    <row r="4176" spans="6:18" s="32" customFormat="1" x14ac:dyDescent="0.25">
      <c r="F4176" s="107"/>
      <c r="R4176" s="37"/>
    </row>
    <row r="4177" spans="6:18" s="32" customFormat="1" x14ac:dyDescent="0.25">
      <c r="F4177" s="107"/>
      <c r="R4177" s="37"/>
    </row>
    <row r="4178" spans="6:18" s="32" customFormat="1" x14ac:dyDescent="0.25">
      <c r="F4178" s="107"/>
      <c r="R4178" s="37"/>
    </row>
    <row r="4179" spans="6:18" s="32" customFormat="1" x14ac:dyDescent="0.25">
      <c r="F4179" s="107"/>
      <c r="R4179" s="37"/>
    </row>
    <row r="4180" spans="6:18" s="32" customFormat="1" x14ac:dyDescent="0.25">
      <c r="F4180" s="107"/>
      <c r="R4180" s="37"/>
    </row>
    <row r="4181" spans="6:18" s="32" customFormat="1" x14ac:dyDescent="0.25">
      <c r="F4181" s="107"/>
      <c r="R4181" s="37"/>
    </row>
    <row r="4182" spans="6:18" s="32" customFormat="1" x14ac:dyDescent="0.25">
      <c r="F4182" s="107"/>
      <c r="R4182" s="37"/>
    </row>
    <row r="4183" spans="6:18" s="32" customFormat="1" x14ac:dyDescent="0.25">
      <c r="F4183" s="107"/>
      <c r="R4183" s="37"/>
    </row>
    <row r="4184" spans="6:18" s="32" customFormat="1" x14ac:dyDescent="0.25">
      <c r="F4184" s="107"/>
      <c r="R4184" s="37"/>
    </row>
    <row r="4185" spans="6:18" s="32" customFormat="1" x14ac:dyDescent="0.25">
      <c r="F4185" s="107"/>
      <c r="R4185" s="37"/>
    </row>
    <row r="4186" spans="6:18" s="32" customFormat="1" x14ac:dyDescent="0.25">
      <c r="F4186" s="107"/>
      <c r="R4186" s="37"/>
    </row>
    <row r="4187" spans="6:18" s="32" customFormat="1" x14ac:dyDescent="0.25">
      <c r="F4187" s="107"/>
      <c r="R4187" s="37"/>
    </row>
    <row r="4188" spans="6:18" s="32" customFormat="1" x14ac:dyDescent="0.25">
      <c r="F4188" s="107"/>
      <c r="R4188" s="37"/>
    </row>
    <row r="4189" spans="6:18" s="32" customFormat="1" x14ac:dyDescent="0.25">
      <c r="F4189" s="107"/>
      <c r="R4189" s="37"/>
    </row>
    <row r="4190" spans="6:18" s="32" customFormat="1" x14ac:dyDescent="0.25">
      <c r="F4190" s="107"/>
      <c r="R4190" s="37"/>
    </row>
    <row r="4191" spans="6:18" s="32" customFormat="1" x14ac:dyDescent="0.25">
      <c r="F4191" s="107"/>
      <c r="R4191" s="37"/>
    </row>
    <row r="4192" spans="6:18" s="32" customFormat="1" x14ac:dyDescent="0.25">
      <c r="F4192" s="107"/>
      <c r="R4192" s="37"/>
    </row>
    <row r="4193" spans="6:18" s="32" customFormat="1" x14ac:dyDescent="0.25">
      <c r="F4193" s="107"/>
      <c r="R4193" s="37"/>
    </row>
    <row r="4194" spans="6:18" s="32" customFormat="1" x14ac:dyDescent="0.25">
      <c r="F4194" s="107"/>
      <c r="R4194" s="37"/>
    </row>
    <row r="4195" spans="6:18" s="32" customFormat="1" x14ac:dyDescent="0.25">
      <c r="F4195" s="107"/>
      <c r="R4195" s="37"/>
    </row>
    <row r="4196" spans="6:18" s="32" customFormat="1" x14ac:dyDescent="0.25">
      <c r="F4196" s="107"/>
      <c r="R4196" s="37"/>
    </row>
    <row r="4197" spans="6:18" s="32" customFormat="1" x14ac:dyDescent="0.25">
      <c r="F4197" s="107"/>
      <c r="R4197" s="37"/>
    </row>
    <row r="4198" spans="6:18" s="32" customFormat="1" x14ac:dyDescent="0.25">
      <c r="F4198" s="107"/>
      <c r="R4198" s="37"/>
    </row>
    <row r="4199" spans="6:18" s="32" customFormat="1" x14ac:dyDescent="0.25">
      <c r="F4199" s="107"/>
      <c r="R4199" s="37"/>
    </row>
    <row r="4200" spans="6:18" s="32" customFormat="1" x14ac:dyDescent="0.25">
      <c r="F4200" s="107"/>
      <c r="R4200" s="37"/>
    </row>
    <row r="4201" spans="6:18" s="32" customFormat="1" x14ac:dyDescent="0.25">
      <c r="F4201" s="107"/>
      <c r="R4201" s="37"/>
    </row>
    <row r="4202" spans="6:18" s="32" customFormat="1" x14ac:dyDescent="0.25">
      <c r="F4202" s="107"/>
      <c r="R4202" s="37"/>
    </row>
    <row r="4203" spans="6:18" s="32" customFormat="1" x14ac:dyDescent="0.25">
      <c r="F4203" s="107"/>
      <c r="R4203" s="37"/>
    </row>
    <row r="4204" spans="6:18" s="32" customFormat="1" x14ac:dyDescent="0.25">
      <c r="F4204" s="107"/>
      <c r="R4204" s="37"/>
    </row>
    <row r="4205" spans="6:18" s="32" customFormat="1" x14ac:dyDescent="0.25">
      <c r="F4205" s="107"/>
      <c r="R4205" s="37"/>
    </row>
    <row r="4206" spans="6:18" s="32" customFormat="1" x14ac:dyDescent="0.25">
      <c r="F4206" s="107"/>
      <c r="R4206" s="37"/>
    </row>
    <row r="4207" spans="6:18" s="32" customFormat="1" x14ac:dyDescent="0.25">
      <c r="F4207" s="107"/>
      <c r="R4207" s="37"/>
    </row>
    <row r="4208" spans="6:18" s="32" customFormat="1" x14ac:dyDescent="0.25">
      <c r="F4208" s="107"/>
      <c r="R4208" s="37"/>
    </row>
    <row r="4209" spans="6:18" s="32" customFormat="1" x14ac:dyDescent="0.25">
      <c r="F4209" s="107"/>
      <c r="R4209" s="37"/>
    </row>
    <row r="4210" spans="6:18" s="32" customFormat="1" x14ac:dyDescent="0.25">
      <c r="F4210" s="107"/>
      <c r="R4210" s="37"/>
    </row>
    <row r="4211" spans="6:18" s="32" customFormat="1" x14ac:dyDescent="0.25">
      <c r="F4211" s="107"/>
      <c r="R4211" s="37"/>
    </row>
    <row r="4212" spans="6:18" s="32" customFormat="1" x14ac:dyDescent="0.25">
      <c r="F4212" s="107"/>
      <c r="R4212" s="37"/>
    </row>
    <row r="4213" spans="6:18" s="32" customFormat="1" x14ac:dyDescent="0.25">
      <c r="F4213" s="107"/>
      <c r="R4213" s="37"/>
    </row>
    <row r="4214" spans="6:18" s="32" customFormat="1" x14ac:dyDescent="0.25">
      <c r="F4214" s="107"/>
      <c r="R4214" s="37"/>
    </row>
    <row r="4215" spans="6:18" s="32" customFormat="1" x14ac:dyDescent="0.25">
      <c r="F4215" s="107"/>
      <c r="R4215" s="37"/>
    </row>
    <row r="4216" spans="6:18" s="32" customFormat="1" x14ac:dyDescent="0.25">
      <c r="F4216" s="107"/>
      <c r="R4216" s="37"/>
    </row>
    <row r="4217" spans="6:18" s="32" customFormat="1" x14ac:dyDescent="0.25">
      <c r="F4217" s="107"/>
      <c r="R4217" s="37"/>
    </row>
    <row r="4218" spans="6:18" s="32" customFormat="1" x14ac:dyDescent="0.25">
      <c r="F4218" s="107"/>
      <c r="R4218" s="37"/>
    </row>
    <row r="4219" spans="6:18" s="32" customFormat="1" x14ac:dyDescent="0.25">
      <c r="F4219" s="107"/>
      <c r="R4219" s="37"/>
    </row>
    <row r="4220" spans="6:18" s="32" customFormat="1" x14ac:dyDescent="0.25">
      <c r="F4220" s="107"/>
      <c r="R4220" s="37"/>
    </row>
    <row r="4221" spans="6:18" s="32" customFormat="1" x14ac:dyDescent="0.25">
      <c r="F4221" s="107"/>
      <c r="R4221" s="37"/>
    </row>
    <row r="4222" spans="6:18" s="32" customFormat="1" x14ac:dyDescent="0.25">
      <c r="F4222" s="107"/>
      <c r="R4222" s="37"/>
    </row>
    <row r="4223" spans="6:18" s="32" customFormat="1" x14ac:dyDescent="0.25">
      <c r="F4223" s="107"/>
      <c r="R4223" s="37"/>
    </row>
    <row r="4224" spans="6:18" s="32" customFormat="1" x14ac:dyDescent="0.25">
      <c r="F4224" s="107"/>
      <c r="R4224" s="37"/>
    </row>
    <row r="4225" spans="6:18" s="32" customFormat="1" x14ac:dyDescent="0.25">
      <c r="F4225" s="107"/>
      <c r="R4225" s="37"/>
    </row>
    <row r="4226" spans="6:18" s="32" customFormat="1" x14ac:dyDescent="0.25">
      <c r="F4226" s="107"/>
      <c r="R4226" s="37"/>
    </row>
    <row r="4227" spans="6:18" s="32" customFormat="1" x14ac:dyDescent="0.25">
      <c r="F4227" s="107"/>
      <c r="R4227" s="37"/>
    </row>
    <row r="4228" spans="6:18" s="32" customFormat="1" x14ac:dyDescent="0.25">
      <c r="F4228" s="107"/>
      <c r="R4228" s="37"/>
    </row>
    <row r="4229" spans="6:18" s="32" customFormat="1" x14ac:dyDescent="0.25">
      <c r="F4229" s="107"/>
      <c r="R4229" s="37"/>
    </row>
    <row r="4230" spans="6:18" s="32" customFormat="1" x14ac:dyDescent="0.25">
      <c r="F4230" s="107"/>
      <c r="R4230" s="37"/>
    </row>
    <row r="4231" spans="6:18" s="32" customFormat="1" x14ac:dyDescent="0.25">
      <c r="F4231" s="107"/>
      <c r="R4231" s="37"/>
    </row>
    <row r="4232" spans="6:18" s="32" customFormat="1" x14ac:dyDescent="0.25">
      <c r="F4232" s="107"/>
      <c r="R4232" s="37"/>
    </row>
    <row r="4233" spans="6:18" s="32" customFormat="1" x14ac:dyDescent="0.25">
      <c r="F4233" s="107"/>
      <c r="R4233" s="37"/>
    </row>
    <row r="4234" spans="6:18" s="32" customFormat="1" x14ac:dyDescent="0.25">
      <c r="F4234" s="107"/>
      <c r="R4234" s="37"/>
    </row>
    <row r="4235" spans="6:18" s="32" customFormat="1" x14ac:dyDescent="0.25">
      <c r="F4235" s="107"/>
      <c r="R4235" s="37"/>
    </row>
    <row r="4236" spans="6:18" s="32" customFormat="1" x14ac:dyDescent="0.25">
      <c r="F4236" s="107"/>
      <c r="R4236" s="37"/>
    </row>
    <row r="4237" spans="6:18" s="32" customFormat="1" x14ac:dyDescent="0.25">
      <c r="F4237" s="107"/>
      <c r="R4237" s="37"/>
    </row>
    <row r="4238" spans="6:18" s="32" customFormat="1" x14ac:dyDescent="0.25">
      <c r="F4238" s="107"/>
      <c r="R4238" s="37"/>
    </row>
    <row r="4239" spans="6:18" s="32" customFormat="1" x14ac:dyDescent="0.25">
      <c r="F4239" s="107"/>
      <c r="R4239" s="37"/>
    </row>
    <row r="4240" spans="6:18" s="32" customFormat="1" x14ac:dyDescent="0.25">
      <c r="F4240" s="107"/>
      <c r="R4240" s="37"/>
    </row>
    <row r="4241" spans="6:18" s="32" customFormat="1" x14ac:dyDescent="0.25">
      <c r="F4241" s="107"/>
      <c r="R4241" s="37"/>
    </row>
    <row r="4242" spans="6:18" s="32" customFormat="1" x14ac:dyDescent="0.25">
      <c r="F4242" s="107"/>
      <c r="R4242" s="37"/>
    </row>
    <row r="4243" spans="6:18" s="32" customFormat="1" x14ac:dyDescent="0.25">
      <c r="F4243" s="107"/>
      <c r="R4243" s="37"/>
    </row>
    <row r="4244" spans="6:18" s="32" customFormat="1" x14ac:dyDescent="0.25">
      <c r="F4244" s="107"/>
      <c r="R4244" s="37"/>
    </row>
    <row r="4245" spans="6:18" s="32" customFormat="1" x14ac:dyDescent="0.25">
      <c r="F4245" s="107"/>
      <c r="R4245" s="37"/>
    </row>
    <row r="4246" spans="6:18" s="32" customFormat="1" x14ac:dyDescent="0.25">
      <c r="F4246" s="107"/>
      <c r="R4246" s="37"/>
    </row>
    <row r="4247" spans="6:18" s="32" customFormat="1" x14ac:dyDescent="0.25">
      <c r="F4247" s="107"/>
      <c r="R4247" s="37"/>
    </row>
    <row r="4248" spans="6:18" s="32" customFormat="1" x14ac:dyDescent="0.25">
      <c r="F4248" s="107"/>
      <c r="R4248" s="37"/>
    </row>
    <row r="4249" spans="6:18" s="32" customFormat="1" x14ac:dyDescent="0.25">
      <c r="F4249" s="107"/>
      <c r="R4249" s="37"/>
    </row>
    <row r="4250" spans="6:18" s="32" customFormat="1" x14ac:dyDescent="0.25">
      <c r="F4250" s="107"/>
      <c r="R4250" s="37"/>
    </row>
    <row r="4251" spans="6:18" s="32" customFormat="1" x14ac:dyDescent="0.25">
      <c r="F4251" s="107"/>
      <c r="R4251" s="37"/>
    </row>
    <row r="4252" spans="6:18" s="32" customFormat="1" x14ac:dyDescent="0.25">
      <c r="F4252" s="107"/>
      <c r="R4252" s="37"/>
    </row>
    <row r="4253" spans="6:18" s="32" customFormat="1" x14ac:dyDescent="0.25">
      <c r="F4253" s="107"/>
      <c r="R4253" s="37"/>
    </row>
    <row r="4254" spans="6:18" s="32" customFormat="1" x14ac:dyDescent="0.25">
      <c r="F4254" s="107"/>
      <c r="R4254" s="37"/>
    </row>
    <row r="4255" spans="6:18" s="32" customFormat="1" x14ac:dyDescent="0.25">
      <c r="F4255" s="107"/>
      <c r="R4255" s="37"/>
    </row>
    <row r="4256" spans="6:18" s="32" customFormat="1" x14ac:dyDescent="0.25">
      <c r="F4256" s="107"/>
      <c r="R4256" s="37"/>
    </row>
    <row r="4257" spans="6:18" s="32" customFormat="1" x14ac:dyDescent="0.25">
      <c r="F4257" s="107"/>
      <c r="R4257" s="37"/>
    </row>
    <row r="4258" spans="6:18" s="32" customFormat="1" x14ac:dyDescent="0.25">
      <c r="F4258" s="107"/>
      <c r="R4258" s="37"/>
    </row>
    <row r="4259" spans="6:18" s="32" customFormat="1" x14ac:dyDescent="0.25">
      <c r="F4259" s="107"/>
      <c r="R4259" s="37"/>
    </row>
    <row r="4260" spans="6:18" s="32" customFormat="1" x14ac:dyDescent="0.25">
      <c r="F4260" s="107"/>
      <c r="R4260" s="37"/>
    </row>
    <row r="4261" spans="6:18" s="32" customFormat="1" x14ac:dyDescent="0.25">
      <c r="F4261" s="107"/>
      <c r="R4261" s="37"/>
    </row>
    <row r="4262" spans="6:18" s="32" customFormat="1" x14ac:dyDescent="0.25">
      <c r="F4262" s="107"/>
      <c r="R4262" s="37"/>
    </row>
    <row r="4263" spans="6:18" s="32" customFormat="1" x14ac:dyDescent="0.25">
      <c r="F4263" s="107"/>
      <c r="R4263" s="37"/>
    </row>
    <row r="4264" spans="6:18" s="32" customFormat="1" x14ac:dyDescent="0.25">
      <c r="F4264" s="107"/>
      <c r="R4264" s="37"/>
    </row>
    <row r="4265" spans="6:18" s="32" customFormat="1" x14ac:dyDescent="0.25">
      <c r="F4265" s="107"/>
      <c r="R4265" s="37"/>
    </row>
    <row r="4266" spans="6:18" s="32" customFormat="1" x14ac:dyDescent="0.25">
      <c r="F4266" s="107"/>
      <c r="R4266" s="37"/>
    </row>
    <row r="4267" spans="6:18" s="32" customFormat="1" x14ac:dyDescent="0.25">
      <c r="F4267" s="107"/>
      <c r="R4267" s="37"/>
    </row>
    <row r="4268" spans="6:18" s="32" customFormat="1" x14ac:dyDescent="0.25">
      <c r="F4268" s="107"/>
      <c r="R4268" s="37"/>
    </row>
    <row r="4269" spans="6:18" s="32" customFormat="1" x14ac:dyDescent="0.25">
      <c r="F4269" s="107"/>
      <c r="R4269" s="37"/>
    </row>
    <row r="4270" spans="6:18" s="32" customFormat="1" x14ac:dyDescent="0.25">
      <c r="F4270" s="107"/>
      <c r="R4270" s="37"/>
    </row>
    <row r="4271" spans="6:18" s="32" customFormat="1" x14ac:dyDescent="0.25">
      <c r="F4271" s="107"/>
      <c r="R4271" s="37"/>
    </row>
    <row r="4272" spans="6:18" s="32" customFormat="1" x14ac:dyDescent="0.25">
      <c r="F4272" s="107"/>
      <c r="R4272" s="37"/>
    </row>
    <row r="4273" spans="6:18" s="32" customFormat="1" x14ac:dyDescent="0.25">
      <c r="F4273" s="107"/>
      <c r="R4273" s="37"/>
    </row>
    <row r="4274" spans="6:18" s="32" customFormat="1" x14ac:dyDescent="0.25">
      <c r="F4274" s="107"/>
      <c r="R4274" s="37"/>
    </row>
    <row r="4275" spans="6:18" s="32" customFormat="1" x14ac:dyDescent="0.25">
      <c r="F4275" s="107"/>
      <c r="R4275" s="37"/>
    </row>
    <row r="4276" spans="6:18" s="32" customFormat="1" x14ac:dyDescent="0.25">
      <c r="F4276" s="107"/>
      <c r="R4276" s="37"/>
    </row>
    <row r="4277" spans="6:18" s="32" customFormat="1" x14ac:dyDescent="0.25">
      <c r="F4277" s="107"/>
      <c r="R4277" s="37"/>
    </row>
    <row r="4278" spans="6:18" s="32" customFormat="1" x14ac:dyDescent="0.25">
      <c r="F4278" s="107"/>
      <c r="R4278" s="37"/>
    </row>
    <row r="4279" spans="6:18" s="32" customFormat="1" x14ac:dyDescent="0.25">
      <c r="F4279" s="107"/>
      <c r="R4279" s="37"/>
    </row>
    <row r="4280" spans="6:18" s="32" customFormat="1" x14ac:dyDescent="0.25">
      <c r="F4280" s="107"/>
      <c r="R4280" s="37"/>
    </row>
    <row r="4281" spans="6:18" s="32" customFormat="1" x14ac:dyDescent="0.25">
      <c r="F4281" s="107"/>
      <c r="R4281" s="37"/>
    </row>
    <row r="4282" spans="6:18" s="32" customFormat="1" x14ac:dyDescent="0.25">
      <c r="F4282" s="107"/>
      <c r="R4282" s="37"/>
    </row>
    <row r="4283" spans="6:18" s="32" customFormat="1" x14ac:dyDescent="0.25">
      <c r="F4283" s="107"/>
      <c r="R4283" s="37"/>
    </row>
    <row r="4284" spans="6:18" s="32" customFormat="1" x14ac:dyDescent="0.25">
      <c r="F4284" s="107"/>
      <c r="R4284" s="37"/>
    </row>
    <row r="4285" spans="6:18" s="32" customFormat="1" x14ac:dyDescent="0.25">
      <c r="F4285" s="107"/>
      <c r="R4285" s="37"/>
    </row>
    <row r="4286" spans="6:18" s="32" customFormat="1" x14ac:dyDescent="0.25">
      <c r="F4286" s="107"/>
      <c r="R4286" s="37"/>
    </row>
    <row r="4287" spans="6:18" s="32" customFormat="1" x14ac:dyDescent="0.25">
      <c r="F4287" s="107"/>
      <c r="R4287" s="37"/>
    </row>
    <row r="4288" spans="6:18" s="32" customFormat="1" x14ac:dyDescent="0.25">
      <c r="F4288" s="107"/>
      <c r="R4288" s="37"/>
    </row>
    <row r="4289" spans="6:18" s="32" customFormat="1" x14ac:dyDescent="0.25">
      <c r="F4289" s="107"/>
      <c r="R4289" s="37"/>
    </row>
    <row r="4290" spans="6:18" s="32" customFormat="1" x14ac:dyDescent="0.25">
      <c r="F4290" s="107"/>
      <c r="R4290" s="37"/>
    </row>
    <row r="4291" spans="6:18" s="32" customFormat="1" x14ac:dyDescent="0.25">
      <c r="F4291" s="107"/>
      <c r="R4291" s="37"/>
    </row>
    <row r="4292" spans="6:18" s="32" customFormat="1" x14ac:dyDescent="0.25">
      <c r="F4292" s="107"/>
      <c r="R4292" s="37"/>
    </row>
    <row r="4293" spans="6:18" s="32" customFormat="1" x14ac:dyDescent="0.25">
      <c r="F4293" s="107"/>
      <c r="R4293" s="37"/>
    </row>
    <row r="4294" spans="6:18" s="32" customFormat="1" x14ac:dyDescent="0.25">
      <c r="F4294" s="107"/>
      <c r="R4294" s="37"/>
    </row>
    <row r="4295" spans="6:18" s="32" customFormat="1" x14ac:dyDescent="0.25">
      <c r="F4295" s="107"/>
      <c r="R4295" s="37"/>
    </row>
    <row r="4296" spans="6:18" s="32" customFormat="1" x14ac:dyDescent="0.25">
      <c r="F4296" s="107"/>
      <c r="R4296" s="37"/>
    </row>
    <row r="4297" spans="6:18" s="32" customFormat="1" x14ac:dyDescent="0.25">
      <c r="F4297" s="107"/>
      <c r="R4297" s="37"/>
    </row>
    <row r="4298" spans="6:18" s="32" customFormat="1" x14ac:dyDescent="0.25">
      <c r="F4298" s="107"/>
      <c r="R4298" s="37"/>
    </row>
    <row r="4299" spans="6:18" s="32" customFormat="1" x14ac:dyDescent="0.25">
      <c r="F4299" s="107"/>
      <c r="R4299" s="37"/>
    </row>
    <row r="4300" spans="6:18" s="32" customFormat="1" x14ac:dyDescent="0.25">
      <c r="F4300" s="107"/>
      <c r="R4300" s="37"/>
    </row>
    <row r="4301" spans="6:18" s="32" customFormat="1" x14ac:dyDescent="0.25">
      <c r="F4301" s="107"/>
      <c r="R4301" s="37"/>
    </row>
    <row r="4302" spans="6:18" s="32" customFormat="1" x14ac:dyDescent="0.25">
      <c r="F4302" s="107"/>
      <c r="R4302" s="37"/>
    </row>
    <row r="4303" spans="6:18" s="32" customFormat="1" x14ac:dyDescent="0.25">
      <c r="F4303" s="107"/>
      <c r="R4303" s="37"/>
    </row>
    <row r="4304" spans="6:18" s="32" customFormat="1" x14ac:dyDescent="0.25">
      <c r="F4304" s="107"/>
      <c r="R4304" s="37"/>
    </row>
    <row r="4305" spans="6:18" s="32" customFormat="1" x14ac:dyDescent="0.25">
      <c r="F4305" s="107"/>
      <c r="R4305" s="37"/>
    </row>
    <row r="4306" spans="6:18" s="32" customFormat="1" x14ac:dyDescent="0.25">
      <c r="F4306" s="107"/>
      <c r="R4306" s="37"/>
    </row>
    <row r="4307" spans="6:18" s="32" customFormat="1" x14ac:dyDescent="0.25">
      <c r="F4307" s="107"/>
      <c r="R4307" s="37"/>
    </row>
    <row r="4308" spans="6:18" s="32" customFormat="1" x14ac:dyDescent="0.25">
      <c r="F4308" s="107"/>
      <c r="R4308" s="37"/>
    </row>
    <row r="4309" spans="6:18" s="32" customFormat="1" x14ac:dyDescent="0.25">
      <c r="F4309" s="107"/>
      <c r="R4309" s="37"/>
    </row>
    <row r="4310" spans="6:18" s="32" customFormat="1" x14ac:dyDescent="0.25">
      <c r="F4310" s="107"/>
      <c r="R4310" s="37"/>
    </row>
    <row r="4311" spans="6:18" s="32" customFormat="1" x14ac:dyDescent="0.25">
      <c r="F4311" s="107"/>
      <c r="R4311" s="37"/>
    </row>
    <row r="4312" spans="6:18" s="32" customFormat="1" x14ac:dyDescent="0.25">
      <c r="F4312" s="107"/>
      <c r="R4312" s="37"/>
    </row>
    <row r="4313" spans="6:18" s="32" customFormat="1" x14ac:dyDescent="0.25">
      <c r="F4313" s="107"/>
      <c r="R4313" s="37"/>
    </row>
    <row r="4314" spans="6:18" s="32" customFormat="1" x14ac:dyDescent="0.25">
      <c r="F4314" s="107"/>
      <c r="R4314" s="37"/>
    </row>
    <row r="4315" spans="6:18" s="32" customFormat="1" x14ac:dyDescent="0.25">
      <c r="F4315" s="107"/>
      <c r="R4315" s="37"/>
    </row>
    <row r="4316" spans="6:18" s="32" customFormat="1" x14ac:dyDescent="0.25">
      <c r="F4316" s="107"/>
      <c r="R4316" s="37"/>
    </row>
    <row r="4317" spans="6:18" s="32" customFormat="1" x14ac:dyDescent="0.25">
      <c r="F4317" s="107"/>
      <c r="R4317" s="37"/>
    </row>
    <row r="4318" spans="6:18" s="32" customFormat="1" x14ac:dyDescent="0.25">
      <c r="F4318" s="107"/>
      <c r="R4318" s="37"/>
    </row>
    <row r="4319" spans="6:18" s="32" customFormat="1" x14ac:dyDescent="0.25">
      <c r="F4319" s="107"/>
      <c r="R4319" s="37"/>
    </row>
    <row r="4320" spans="6:18" s="32" customFormat="1" x14ac:dyDescent="0.25">
      <c r="F4320" s="107"/>
      <c r="R4320" s="37"/>
    </row>
    <row r="4321" spans="6:18" s="32" customFormat="1" x14ac:dyDescent="0.25">
      <c r="F4321" s="107"/>
      <c r="R4321" s="37"/>
    </row>
    <row r="4322" spans="6:18" s="32" customFormat="1" x14ac:dyDescent="0.25">
      <c r="F4322" s="107"/>
      <c r="R4322" s="37"/>
    </row>
    <row r="4323" spans="6:18" s="32" customFormat="1" x14ac:dyDescent="0.25">
      <c r="F4323" s="107"/>
      <c r="R4323" s="37"/>
    </row>
    <row r="4324" spans="6:18" s="32" customFormat="1" x14ac:dyDescent="0.25">
      <c r="F4324" s="107"/>
      <c r="R4324" s="37"/>
    </row>
    <row r="4325" spans="6:18" s="32" customFormat="1" x14ac:dyDescent="0.25">
      <c r="F4325" s="107"/>
      <c r="R4325" s="37"/>
    </row>
    <row r="4326" spans="6:18" s="32" customFormat="1" x14ac:dyDescent="0.25">
      <c r="F4326" s="107"/>
      <c r="R4326" s="37"/>
    </row>
    <row r="4327" spans="6:18" s="32" customFormat="1" x14ac:dyDescent="0.25">
      <c r="F4327" s="107"/>
      <c r="R4327" s="37"/>
    </row>
    <row r="4328" spans="6:18" s="32" customFormat="1" x14ac:dyDescent="0.25">
      <c r="F4328" s="107"/>
      <c r="R4328" s="37"/>
    </row>
    <row r="4329" spans="6:18" s="32" customFormat="1" x14ac:dyDescent="0.25">
      <c r="F4329" s="107"/>
      <c r="R4329" s="37"/>
    </row>
    <row r="4330" spans="6:18" s="32" customFormat="1" x14ac:dyDescent="0.25">
      <c r="F4330" s="107"/>
      <c r="R4330" s="37"/>
    </row>
    <row r="4331" spans="6:18" s="32" customFormat="1" x14ac:dyDescent="0.25">
      <c r="F4331" s="107"/>
      <c r="R4331" s="37"/>
    </row>
    <row r="4332" spans="6:18" s="32" customFormat="1" x14ac:dyDescent="0.25">
      <c r="F4332" s="107"/>
      <c r="R4332" s="37"/>
    </row>
    <row r="4333" spans="6:18" s="32" customFormat="1" x14ac:dyDescent="0.25">
      <c r="F4333" s="107"/>
      <c r="R4333" s="37"/>
    </row>
    <row r="4334" spans="6:18" s="32" customFormat="1" x14ac:dyDescent="0.25">
      <c r="F4334" s="107"/>
      <c r="R4334" s="37"/>
    </row>
    <row r="4335" spans="6:18" s="32" customFormat="1" x14ac:dyDescent="0.25">
      <c r="F4335" s="107"/>
      <c r="R4335" s="37"/>
    </row>
    <row r="4336" spans="6:18" s="32" customFormat="1" x14ac:dyDescent="0.25">
      <c r="F4336" s="107"/>
      <c r="R4336" s="37"/>
    </row>
    <row r="4337" spans="6:18" s="32" customFormat="1" x14ac:dyDescent="0.25">
      <c r="F4337" s="107"/>
      <c r="R4337" s="37"/>
    </row>
    <row r="4338" spans="6:18" s="32" customFormat="1" x14ac:dyDescent="0.25">
      <c r="F4338" s="107"/>
      <c r="R4338" s="37"/>
    </row>
    <row r="4339" spans="6:18" s="32" customFormat="1" x14ac:dyDescent="0.25">
      <c r="F4339" s="107"/>
      <c r="R4339" s="37"/>
    </row>
    <row r="4340" spans="6:18" s="32" customFormat="1" x14ac:dyDescent="0.25">
      <c r="F4340" s="107"/>
      <c r="R4340" s="37"/>
    </row>
    <row r="4341" spans="6:18" s="32" customFormat="1" x14ac:dyDescent="0.25">
      <c r="F4341" s="107"/>
      <c r="R4341" s="37"/>
    </row>
    <row r="4342" spans="6:18" s="32" customFormat="1" x14ac:dyDescent="0.25">
      <c r="F4342" s="107"/>
      <c r="R4342" s="37"/>
    </row>
    <row r="4343" spans="6:18" s="32" customFormat="1" x14ac:dyDescent="0.25">
      <c r="F4343" s="107"/>
      <c r="R4343" s="37"/>
    </row>
    <row r="4344" spans="6:18" s="32" customFormat="1" x14ac:dyDescent="0.25">
      <c r="F4344" s="107"/>
      <c r="R4344" s="37"/>
    </row>
    <row r="4345" spans="6:18" s="32" customFormat="1" x14ac:dyDescent="0.25">
      <c r="F4345" s="107"/>
      <c r="R4345" s="37"/>
    </row>
    <row r="4346" spans="6:18" s="32" customFormat="1" x14ac:dyDescent="0.25">
      <c r="F4346" s="107"/>
      <c r="R4346" s="37"/>
    </row>
    <row r="4347" spans="6:18" s="32" customFormat="1" x14ac:dyDescent="0.25">
      <c r="F4347" s="107"/>
      <c r="R4347" s="37"/>
    </row>
    <row r="4348" spans="6:18" s="32" customFormat="1" x14ac:dyDescent="0.25">
      <c r="F4348" s="107"/>
      <c r="R4348" s="37"/>
    </row>
    <row r="4349" spans="6:18" s="32" customFormat="1" x14ac:dyDescent="0.25">
      <c r="F4349" s="107"/>
      <c r="R4349" s="37"/>
    </row>
    <row r="4350" spans="6:18" s="32" customFormat="1" x14ac:dyDescent="0.25">
      <c r="F4350" s="107"/>
      <c r="R4350" s="37"/>
    </row>
    <row r="4351" spans="6:18" s="32" customFormat="1" x14ac:dyDescent="0.25">
      <c r="F4351" s="107"/>
      <c r="R4351" s="37"/>
    </row>
    <row r="4352" spans="6:18" s="32" customFormat="1" x14ac:dyDescent="0.25">
      <c r="F4352" s="107"/>
      <c r="R4352" s="37"/>
    </row>
    <row r="4353" spans="6:18" s="32" customFormat="1" x14ac:dyDescent="0.25">
      <c r="F4353" s="107"/>
      <c r="R4353" s="37"/>
    </row>
    <row r="4354" spans="6:18" s="32" customFormat="1" x14ac:dyDescent="0.25">
      <c r="F4354" s="107"/>
      <c r="R4354" s="37"/>
    </row>
    <row r="4355" spans="6:18" s="32" customFormat="1" x14ac:dyDescent="0.25">
      <c r="F4355" s="107"/>
      <c r="R4355" s="37"/>
    </row>
    <row r="4356" spans="6:18" s="32" customFormat="1" x14ac:dyDescent="0.25">
      <c r="F4356" s="107"/>
      <c r="R4356" s="37"/>
    </row>
    <row r="4357" spans="6:18" s="32" customFormat="1" x14ac:dyDescent="0.25">
      <c r="F4357" s="107"/>
      <c r="R4357" s="37"/>
    </row>
    <row r="4358" spans="6:18" s="32" customFormat="1" x14ac:dyDescent="0.25">
      <c r="F4358" s="107"/>
      <c r="R4358" s="37"/>
    </row>
    <row r="4359" spans="6:18" s="32" customFormat="1" x14ac:dyDescent="0.25">
      <c r="F4359" s="107"/>
      <c r="R4359" s="37"/>
    </row>
    <row r="4360" spans="6:18" s="32" customFormat="1" x14ac:dyDescent="0.25">
      <c r="F4360" s="107"/>
      <c r="R4360" s="37"/>
    </row>
    <row r="4361" spans="6:18" s="32" customFormat="1" x14ac:dyDescent="0.25">
      <c r="F4361" s="107"/>
      <c r="R4361" s="37"/>
    </row>
    <row r="4362" spans="6:18" s="32" customFormat="1" x14ac:dyDescent="0.25">
      <c r="F4362" s="107"/>
      <c r="R4362" s="37"/>
    </row>
    <row r="4363" spans="6:18" s="32" customFormat="1" x14ac:dyDescent="0.25">
      <c r="F4363" s="107"/>
      <c r="R4363" s="37"/>
    </row>
    <row r="4364" spans="6:18" s="32" customFormat="1" x14ac:dyDescent="0.25">
      <c r="F4364" s="107"/>
      <c r="R4364" s="37"/>
    </row>
    <row r="4365" spans="6:18" s="32" customFormat="1" x14ac:dyDescent="0.25">
      <c r="F4365" s="107"/>
      <c r="R4365" s="37"/>
    </row>
    <row r="4366" spans="6:18" s="32" customFormat="1" x14ac:dyDescent="0.25">
      <c r="F4366" s="107"/>
      <c r="R4366" s="37"/>
    </row>
    <row r="4367" spans="6:18" s="32" customFormat="1" x14ac:dyDescent="0.25">
      <c r="F4367" s="107"/>
      <c r="R4367" s="37"/>
    </row>
    <row r="4368" spans="6:18" s="32" customFormat="1" x14ac:dyDescent="0.25">
      <c r="F4368" s="107"/>
      <c r="R4368" s="37"/>
    </row>
    <row r="4369" spans="6:18" s="32" customFormat="1" x14ac:dyDescent="0.25">
      <c r="F4369" s="107"/>
      <c r="R4369" s="37"/>
    </row>
    <row r="4370" spans="6:18" s="32" customFormat="1" x14ac:dyDescent="0.25">
      <c r="F4370" s="107"/>
      <c r="R4370" s="37"/>
    </row>
    <row r="4371" spans="6:18" s="32" customFormat="1" x14ac:dyDescent="0.25">
      <c r="F4371" s="107"/>
      <c r="R4371" s="37"/>
    </row>
    <row r="4372" spans="6:18" s="32" customFormat="1" x14ac:dyDescent="0.25">
      <c r="F4372" s="107"/>
      <c r="R4372" s="37"/>
    </row>
    <row r="4373" spans="6:18" s="32" customFormat="1" x14ac:dyDescent="0.25">
      <c r="F4373" s="107"/>
      <c r="R4373" s="37"/>
    </row>
    <row r="4374" spans="6:18" s="32" customFormat="1" x14ac:dyDescent="0.25">
      <c r="F4374" s="107"/>
      <c r="R4374" s="37"/>
    </row>
    <row r="4375" spans="6:18" s="32" customFormat="1" x14ac:dyDescent="0.25">
      <c r="F4375" s="107"/>
      <c r="R4375" s="37"/>
    </row>
    <row r="4376" spans="6:18" s="32" customFormat="1" x14ac:dyDescent="0.25">
      <c r="F4376" s="107"/>
      <c r="R4376" s="37"/>
    </row>
    <row r="4377" spans="6:18" s="32" customFormat="1" x14ac:dyDescent="0.25">
      <c r="F4377" s="107"/>
      <c r="R4377" s="37"/>
    </row>
    <row r="4378" spans="6:18" s="32" customFormat="1" x14ac:dyDescent="0.25">
      <c r="F4378" s="107"/>
      <c r="R4378" s="37"/>
    </row>
    <row r="4379" spans="6:18" s="32" customFormat="1" x14ac:dyDescent="0.25">
      <c r="F4379" s="107"/>
      <c r="R4379" s="37"/>
    </row>
    <row r="4380" spans="6:18" s="32" customFormat="1" x14ac:dyDescent="0.25">
      <c r="F4380" s="107"/>
      <c r="R4380" s="37"/>
    </row>
    <row r="4381" spans="6:18" s="32" customFormat="1" x14ac:dyDescent="0.25">
      <c r="F4381" s="107"/>
      <c r="R4381" s="37"/>
    </row>
    <row r="4382" spans="6:18" s="32" customFormat="1" x14ac:dyDescent="0.25">
      <c r="F4382" s="107"/>
      <c r="R4382" s="37"/>
    </row>
    <row r="4383" spans="6:18" s="32" customFormat="1" x14ac:dyDescent="0.25">
      <c r="F4383" s="107"/>
      <c r="R4383" s="37"/>
    </row>
    <row r="4384" spans="6:18" s="32" customFormat="1" x14ac:dyDescent="0.25">
      <c r="F4384" s="107"/>
      <c r="R4384" s="37"/>
    </row>
    <row r="4385" spans="6:18" s="32" customFormat="1" x14ac:dyDescent="0.25">
      <c r="F4385" s="107"/>
      <c r="R4385" s="37"/>
    </row>
    <row r="4386" spans="6:18" s="32" customFormat="1" x14ac:dyDescent="0.25">
      <c r="F4386" s="107"/>
      <c r="R4386" s="37"/>
    </row>
    <row r="4387" spans="6:18" s="32" customFormat="1" x14ac:dyDescent="0.25">
      <c r="F4387" s="107"/>
      <c r="R4387" s="37"/>
    </row>
    <row r="4388" spans="6:18" s="32" customFormat="1" x14ac:dyDescent="0.25">
      <c r="F4388" s="107"/>
      <c r="R4388" s="37"/>
    </row>
    <row r="4389" spans="6:18" s="32" customFormat="1" x14ac:dyDescent="0.25">
      <c r="F4389" s="107"/>
      <c r="R4389" s="37"/>
    </row>
    <row r="4390" spans="6:18" s="32" customFormat="1" x14ac:dyDescent="0.25">
      <c r="F4390" s="107"/>
      <c r="R4390" s="37"/>
    </row>
    <row r="4391" spans="6:18" s="32" customFormat="1" x14ac:dyDescent="0.25">
      <c r="F4391" s="107"/>
      <c r="R4391" s="37"/>
    </row>
    <row r="4392" spans="6:18" s="32" customFormat="1" x14ac:dyDescent="0.25">
      <c r="F4392" s="107"/>
      <c r="R4392" s="37"/>
    </row>
    <row r="4393" spans="6:18" s="32" customFormat="1" x14ac:dyDescent="0.25">
      <c r="F4393" s="107"/>
      <c r="R4393" s="37"/>
    </row>
    <row r="4394" spans="6:18" s="32" customFormat="1" x14ac:dyDescent="0.25">
      <c r="F4394" s="107"/>
      <c r="R4394" s="37"/>
    </row>
    <row r="4395" spans="6:18" s="32" customFormat="1" x14ac:dyDescent="0.25">
      <c r="F4395" s="107"/>
      <c r="R4395" s="37"/>
    </row>
    <row r="4396" spans="6:18" s="32" customFormat="1" x14ac:dyDescent="0.25">
      <c r="F4396" s="107"/>
      <c r="R4396" s="37"/>
    </row>
    <row r="4397" spans="6:18" s="32" customFormat="1" x14ac:dyDescent="0.25">
      <c r="F4397" s="107"/>
      <c r="R4397" s="37"/>
    </row>
    <row r="4398" spans="6:18" s="32" customFormat="1" x14ac:dyDescent="0.25">
      <c r="F4398" s="107"/>
      <c r="R4398" s="37"/>
    </row>
    <row r="4399" spans="6:18" s="32" customFormat="1" x14ac:dyDescent="0.25">
      <c r="F4399" s="107"/>
      <c r="R4399" s="37"/>
    </row>
    <row r="4400" spans="6:18" s="32" customFormat="1" x14ac:dyDescent="0.25">
      <c r="F4400" s="107"/>
      <c r="R4400" s="37"/>
    </row>
    <row r="4401" spans="6:18" s="32" customFormat="1" x14ac:dyDescent="0.25">
      <c r="F4401" s="107"/>
      <c r="R4401" s="37"/>
    </row>
    <row r="4402" spans="6:18" s="32" customFormat="1" x14ac:dyDescent="0.25">
      <c r="F4402" s="107"/>
      <c r="R4402" s="37"/>
    </row>
    <row r="4403" spans="6:18" s="32" customFormat="1" x14ac:dyDescent="0.25">
      <c r="F4403" s="107"/>
      <c r="R4403" s="37"/>
    </row>
    <row r="4404" spans="6:18" s="32" customFormat="1" x14ac:dyDescent="0.25">
      <c r="F4404" s="107"/>
      <c r="R4404" s="37"/>
    </row>
    <row r="4405" spans="6:18" s="32" customFormat="1" x14ac:dyDescent="0.25">
      <c r="F4405" s="107"/>
      <c r="R4405" s="37"/>
    </row>
    <row r="4406" spans="6:18" s="32" customFormat="1" x14ac:dyDescent="0.25">
      <c r="F4406" s="107"/>
      <c r="R4406" s="37"/>
    </row>
    <row r="4407" spans="6:18" s="32" customFormat="1" x14ac:dyDescent="0.25">
      <c r="F4407" s="107"/>
      <c r="R4407" s="37"/>
    </row>
    <row r="4408" spans="6:18" s="32" customFormat="1" x14ac:dyDescent="0.25">
      <c r="F4408" s="107"/>
      <c r="R4408" s="37"/>
    </row>
    <row r="4409" spans="6:18" s="32" customFormat="1" x14ac:dyDescent="0.25">
      <c r="F4409" s="107"/>
      <c r="R4409" s="37"/>
    </row>
    <row r="4410" spans="6:18" s="32" customFormat="1" x14ac:dyDescent="0.25">
      <c r="F4410" s="107"/>
      <c r="R4410" s="37"/>
    </row>
    <row r="4411" spans="6:18" s="32" customFormat="1" x14ac:dyDescent="0.25">
      <c r="F4411" s="107"/>
      <c r="R4411" s="37"/>
    </row>
    <row r="4412" spans="6:18" s="32" customFormat="1" x14ac:dyDescent="0.25">
      <c r="F4412" s="107"/>
      <c r="R4412" s="37"/>
    </row>
    <row r="4413" spans="6:18" s="32" customFormat="1" x14ac:dyDescent="0.25">
      <c r="F4413" s="107"/>
      <c r="R4413" s="37"/>
    </row>
    <row r="4414" spans="6:18" s="32" customFormat="1" x14ac:dyDescent="0.25">
      <c r="F4414" s="107"/>
      <c r="R4414" s="37"/>
    </row>
    <row r="4415" spans="6:18" s="32" customFormat="1" x14ac:dyDescent="0.25">
      <c r="F4415" s="107"/>
      <c r="R4415" s="37"/>
    </row>
    <row r="4416" spans="6:18" s="32" customFormat="1" x14ac:dyDescent="0.25">
      <c r="F4416" s="107"/>
      <c r="R4416" s="37"/>
    </row>
    <row r="4417" spans="6:18" s="32" customFormat="1" x14ac:dyDescent="0.25">
      <c r="F4417" s="107"/>
      <c r="R4417" s="37"/>
    </row>
    <row r="4418" spans="6:18" s="32" customFormat="1" x14ac:dyDescent="0.25">
      <c r="F4418" s="107"/>
      <c r="R4418" s="37"/>
    </row>
    <row r="4419" spans="6:18" s="32" customFormat="1" x14ac:dyDescent="0.25">
      <c r="F4419" s="107"/>
      <c r="R4419" s="37"/>
    </row>
    <row r="4420" spans="6:18" s="32" customFormat="1" x14ac:dyDescent="0.25">
      <c r="F4420" s="107"/>
      <c r="R4420" s="37"/>
    </row>
    <row r="4421" spans="6:18" s="32" customFormat="1" x14ac:dyDescent="0.25">
      <c r="F4421" s="107"/>
      <c r="R4421" s="37"/>
    </row>
    <row r="4422" spans="6:18" s="32" customFormat="1" x14ac:dyDescent="0.25">
      <c r="F4422" s="107"/>
      <c r="R4422" s="37"/>
    </row>
    <row r="4423" spans="6:18" s="32" customFormat="1" x14ac:dyDescent="0.25">
      <c r="F4423" s="107"/>
      <c r="R4423" s="37"/>
    </row>
    <row r="4424" spans="6:18" s="32" customFormat="1" x14ac:dyDescent="0.25">
      <c r="F4424" s="107"/>
      <c r="R4424" s="37"/>
    </row>
    <row r="4425" spans="6:18" s="32" customFormat="1" x14ac:dyDescent="0.25">
      <c r="F4425" s="107"/>
      <c r="R4425" s="37"/>
    </row>
    <row r="4426" spans="6:18" s="32" customFormat="1" x14ac:dyDescent="0.25">
      <c r="F4426" s="107"/>
      <c r="R4426" s="37"/>
    </row>
    <row r="4427" spans="6:18" s="32" customFormat="1" x14ac:dyDescent="0.25">
      <c r="F4427" s="107"/>
      <c r="R4427" s="37"/>
    </row>
    <row r="4428" spans="6:18" s="32" customFormat="1" x14ac:dyDescent="0.25">
      <c r="F4428" s="107"/>
      <c r="R4428" s="37"/>
    </row>
    <row r="4429" spans="6:18" s="32" customFormat="1" x14ac:dyDescent="0.25">
      <c r="F4429" s="107"/>
      <c r="R4429" s="37"/>
    </row>
    <row r="4430" spans="6:18" s="32" customFormat="1" x14ac:dyDescent="0.25">
      <c r="F4430" s="107"/>
      <c r="R4430" s="37"/>
    </row>
    <row r="4431" spans="6:18" s="32" customFormat="1" x14ac:dyDescent="0.25">
      <c r="F4431" s="107"/>
      <c r="R4431" s="37"/>
    </row>
    <row r="4432" spans="6:18" s="32" customFormat="1" x14ac:dyDescent="0.25">
      <c r="F4432" s="107"/>
      <c r="R4432" s="37"/>
    </row>
    <row r="4433" spans="6:18" s="32" customFormat="1" x14ac:dyDescent="0.25">
      <c r="F4433" s="107"/>
      <c r="R4433" s="37"/>
    </row>
    <row r="4434" spans="6:18" s="32" customFormat="1" x14ac:dyDescent="0.25">
      <c r="F4434" s="107"/>
      <c r="R4434" s="37"/>
    </row>
    <row r="4435" spans="6:18" s="32" customFormat="1" x14ac:dyDescent="0.25">
      <c r="F4435" s="107"/>
      <c r="R4435" s="37"/>
    </row>
    <row r="4436" spans="6:18" s="32" customFormat="1" x14ac:dyDescent="0.25">
      <c r="F4436" s="107"/>
      <c r="R4436" s="37"/>
    </row>
    <row r="4437" spans="6:18" s="32" customFormat="1" x14ac:dyDescent="0.25">
      <c r="F4437" s="107"/>
      <c r="R4437" s="37"/>
    </row>
    <row r="4438" spans="6:18" s="32" customFormat="1" x14ac:dyDescent="0.25">
      <c r="F4438" s="107"/>
      <c r="R4438" s="37"/>
    </row>
    <row r="4439" spans="6:18" s="32" customFormat="1" x14ac:dyDescent="0.25">
      <c r="F4439" s="107"/>
      <c r="R4439" s="37"/>
    </row>
    <row r="4440" spans="6:18" s="32" customFormat="1" x14ac:dyDescent="0.25">
      <c r="F4440" s="107"/>
      <c r="R4440" s="37"/>
    </row>
    <row r="4441" spans="6:18" s="32" customFormat="1" x14ac:dyDescent="0.25">
      <c r="F4441" s="107"/>
      <c r="R4441" s="37"/>
    </row>
    <row r="4442" spans="6:18" s="32" customFormat="1" x14ac:dyDescent="0.25">
      <c r="F4442" s="107"/>
      <c r="R4442" s="37"/>
    </row>
    <row r="4443" spans="6:18" s="32" customFormat="1" x14ac:dyDescent="0.25">
      <c r="F4443" s="107"/>
      <c r="R4443" s="37"/>
    </row>
    <row r="4444" spans="6:18" s="32" customFormat="1" x14ac:dyDescent="0.25">
      <c r="F4444" s="107"/>
      <c r="R4444" s="37"/>
    </row>
    <row r="4445" spans="6:18" s="32" customFormat="1" x14ac:dyDescent="0.25">
      <c r="F4445" s="107"/>
      <c r="R4445" s="37"/>
    </row>
    <row r="4446" spans="6:18" s="32" customFormat="1" x14ac:dyDescent="0.25">
      <c r="F4446" s="107"/>
      <c r="R4446" s="37"/>
    </row>
    <row r="4447" spans="6:18" s="32" customFormat="1" x14ac:dyDescent="0.25">
      <c r="F4447" s="107"/>
      <c r="R4447" s="37"/>
    </row>
    <row r="4448" spans="6:18" s="32" customFormat="1" x14ac:dyDescent="0.25">
      <c r="F4448" s="107"/>
      <c r="R4448" s="37"/>
    </row>
    <row r="4449" spans="6:18" s="32" customFormat="1" x14ac:dyDescent="0.25">
      <c r="F4449" s="107"/>
      <c r="R4449" s="37"/>
    </row>
    <row r="4450" spans="6:18" s="32" customFormat="1" x14ac:dyDescent="0.25">
      <c r="F4450" s="107"/>
      <c r="R4450" s="37"/>
    </row>
    <row r="4451" spans="6:18" s="32" customFormat="1" x14ac:dyDescent="0.25">
      <c r="F4451" s="107"/>
      <c r="R4451" s="37"/>
    </row>
    <row r="4452" spans="6:18" s="32" customFormat="1" x14ac:dyDescent="0.25">
      <c r="F4452" s="107"/>
      <c r="R4452" s="37"/>
    </row>
    <row r="4453" spans="6:18" s="32" customFormat="1" x14ac:dyDescent="0.25">
      <c r="F4453" s="107"/>
      <c r="R4453" s="37"/>
    </row>
    <row r="4454" spans="6:18" s="32" customFormat="1" x14ac:dyDescent="0.25">
      <c r="F4454" s="107"/>
      <c r="R4454" s="37"/>
    </row>
    <row r="4455" spans="6:18" s="32" customFormat="1" x14ac:dyDescent="0.25">
      <c r="F4455" s="107"/>
      <c r="R4455" s="37"/>
    </row>
    <row r="4456" spans="6:18" s="32" customFormat="1" x14ac:dyDescent="0.25">
      <c r="F4456" s="107"/>
      <c r="R4456" s="37"/>
    </row>
    <row r="4457" spans="6:18" s="32" customFormat="1" x14ac:dyDescent="0.25">
      <c r="F4457" s="107"/>
      <c r="R4457" s="37"/>
    </row>
    <row r="4458" spans="6:18" s="32" customFormat="1" x14ac:dyDescent="0.25">
      <c r="F4458" s="107"/>
      <c r="R4458" s="37"/>
    </row>
    <row r="4459" spans="6:18" s="32" customFormat="1" x14ac:dyDescent="0.25">
      <c r="F4459" s="107"/>
      <c r="R4459" s="37"/>
    </row>
    <row r="4460" spans="6:18" s="32" customFormat="1" x14ac:dyDescent="0.25">
      <c r="F4460" s="107"/>
      <c r="R4460" s="37"/>
    </row>
    <row r="4461" spans="6:18" s="32" customFormat="1" x14ac:dyDescent="0.25">
      <c r="F4461" s="107"/>
      <c r="R4461" s="37"/>
    </row>
    <row r="4462" spans="6:18" s="32" customFormat="1" x14ac:dyDescent="0.25">
      <c r="F4462" s="107"/>
      <c r="R4462" s="37"/>
    </row>
    <row r="4463" spans="6:18" s="32" customFormat="1" x14ac:dyDescent="0.25">
      <c r="F4463" s="107"/>
      <c r="R4463" s="37"/>
    </row>
    <row r="4464" spans="6:18" s="32" customFormat="1" x14ac:dyDescent="0.25">
      <c r="F4464" s="107"/>
      <c r="R4464" s="37"/>
    </row>
    <row r="4465" spans="6:18" s="32" customFormat="1" x14ac:dyDescent="0.25">
      <c r="F4465" s="107"/>
      <c r="R4465" s="37"/>
    </row>
    <row r="4466" spans="6:18" s="32" customFormat="1" x14ac:dyDescent="0.25">
      <c r="F4466" s="107"/>
      <c r="R4466" s="37"/>
    </row>
    <row r="4467" spans="6:18" s="32" customFormat="1" x14ac:dyDescent="0.25">
      <c r="F4467" s="107"/>
      <c r="R4467" s="37"/>
    </row>
    <row r="4468" spans="6:18" s="32" customFormat="1" x14ac:dyDescent="0.25">
      <c r="F4468" s="107"/>
      <c r="R4468" s="37"/>
    </row>
    <row r="4469" spans="6:18" s="32" customFormat="1" x14ac:dyDescent="0.25">
      <c r="F4469" s="107"/>
      <c r="R4469" s="37"/>
    </row>
    <row r="4470" spans="6:18" s="32" customFormat="1" x14ac:dyDescent="0.25">
      <c r="F4470" s="107"/>
      <c r="R4470" s="37"/>
    </row>
    <row r="4471" spans="6:18" s="32" customFormat="1" x14ac:dyDescent="0.25">
      <c r="F4471" s="107"/>
      <c r="R4471" s="37"/>
    </row>
    <row r="4472" spans="6:18" s="32" customFormat="1" x14ac:dyDescent="0.25">
      <c r="F4472" s="107"/>
      <c r="R4472" s="37"/>
    </row>
    <row r="4473" spans="6:18" s="32" customFormat="1" x14ac:dyDescent="0.25">
      <c r="F4473" s="107"/>
      <c r="R4473" s="37"/>
    </row>
    <row r="4474" spans="6:18" s="32" customFormat="1" x14ac:dyDescent="0.25">
      <c r="F4474" s="107"/>
      <c r="R4474" s="37"/>
    </row>
    <row r="4475" spans="6:18" s="32" customFormat="1" x14ac:dyDescent="0.25">
      <c r="F4475" s="107"/>
      <c r="R4475" s="37"/>
    </row>
    <row r="4476" spans="6:18" s="32" customFormat="1" x14ac:dyDescent="0.25">
      <c r="F4476" s="107"/>
      <c r="R4476" s="37"/>
    </row>
    <row r="4477" spans="6:18" s="32" customFormat="1" x14ac:dyDescent="0.25">
      <c r="F4477" s="107"/>
      <c r="R4477" s="37"/>
    </row>
    <row r="4478" spans="6:18" s="32" customFormat="1" x14ac:dyDescent="0.25">
      <c r="F4478" s="107"/>
      <c r="R4478" s="37"/>
    </row>
    <row r="4479" spans="6:18" s="32" customFormat="1" x14ac:dyDescent="0.25">
      <c r="F4479" s="107"/>
      <c r="R4479" s="37"/>
    </row>
    <row r="4480" spans="6:18" s="32" customFormat="1" x14ac:dyDescent="0.25">
      <c r="F4480" s="107"/>
      <c r="R4480" s="37"/>
    </row>
    <row r="4481" spans="6:18" s="32" customFormat="1" x14ac:dyDescent="0.25">
      <c r="F4481" s="107"/>
      <c r="R4481" s="37"/>
    </row>
    <row r="4482" spans="6:18" s="32" customFormat="1" x14ac:dyDescent="0.25">
      <c r="F4482" s="107"/>
      <c r="R4482" s="37"/>
    </row>
    <row r="4483" spans="6:18" s="32" customFormat="1" x14ac:dyDescent="0.25">
      <c r="F4483" s="107"/>
      <c r="R4483" s="37"/>
    </row>
    <row r="4484" spans="6:18" s="32" customFormat="1" x14ac:dyDescent="0.25">
      <c r="F4484" s="107"/>
      <c r="R4484" s="37"/>
    </row>
    <row r="4485" spans="6:18" s="32" customFormat="1" x14ac:dyDescent="0.25">
      <c r="F4485" s="107"/>
      <c r="R4485" s="37"/>
    </row>
    <row r="4486" spans="6:18" s="32" customFormat="1" x14ac:dyDescent="0.25">
      <c r="F4486" s="107"/>
      <c r="R4486" s="37"/>
    </row>
    <row r="4487" spans="6:18" s="32" customFormat="1" x14ac:dyDescent="0.25">
      <c r="F4487" s="107"/>
      <c r="R4487" s="37"/>
    </row>
    <row r="4488" spans="6:18" s="32" customFormat="1" x14ac:dyDescent="0.25">
      <c r="F4488" s="107"/>
      <c r="R4488" s="37"/>
    </row>
    <row r="4489" spans="6:18" s="32" customFormat="1" x14ac:dyDescent="0.25">
      <c r="F4489" s="107"/>
      <c r="R4489" s="37"/>
    </row>
    <row r="4490" spans="6:18" s="32" customFormat="1" x14ac:dyDescent="0.25">
      <c r="F4490" s="107"/>
      <c r="R4490" s="37"/>
    </row>
    <row r="4491" spans="6:18" s="32" customFormat="1" x14ac:dyDescent="0.25">
      <c r="F4491" s="107"/>
      <c r="R4491" s="37"/>
    </row>
    <row r="4492" spans="6:18" s="32" customFormat="1" x14ac:dyDescent="0.25">
      <c r="F4492" s="107"/>
      <c r="R4492" s="37"/>
    </row>
    <row r="4493" spans="6:18" s="32" customFormat="1" x14ac:dyDescent="0.25">
      <c r="F4493" s="107"/>
      <c r="R4493" s="37"/>
    </row>
    <row r="4494" spans="6:18" s="32" customFormat="1" x14ac:dyDescent="0.25">
      <c r="F4494" s="107"/>
      <c r="R4494" s="37"/>
    </row>
    <row r="4495" spans="6:18" s="32" customFormat="1" x14ac:dyDescent="0.25">
      <c r="F4495" s="107"/>
      <c r="R4495" s="37"/>
    </row>
    <row r="4496" spans="6:18" s="32" customFormat="1" x14ac:dyDescent="0.25">
      <c r="F4496" s="107"/>
      <c r="R4496" s="37"/>
    </row>
    <row r="4497" spans="6:18" s="32" customFormat="1" x14ac:dyDescent="0.25">
      <c r="F4497" s="107"/>
      <c r="R4497" s="37"/>
    </row>
    <row r="4498" spans="6:18" s="32" customFormat="1" x14ac:dyDescent="0.25">
      <c r="F4498" s="107"/>
      <c r="R4498" s="37"/>
    </row>
    <row r="4499" spans="6:18" s="32" customFormat="1" x14ac:dyDescent="0.25">
      <c r="F4499" s="107"/>
      <c r="R4499" s="37"/>
    </row>
    <row r="4500" spans="6:18" s="32" customFormat="1" x14ac:dyDescent="0.25">
      <c r="F4500" s="107"/>
      <c r="R4500" s="37"/>
    </row>
    <row r="4501" spans="6:18" s="32" customFormat="1" x14ac:dyDescent="0.25">
      <c r="F4501" s="107"/>
      <c r="R4501" s="37"/>
    </row>
    <row r="4502" spans="6:18" s="32" customFormat="1" x14ac:dyDescent="0.25">
      <c r="F4502" s="107"/>
      <c r="R4502" s="37"/>
    </row>
    <row r="4503" spans="6:18" s="32" customFormat="1" x14ac:dyDescent="0.25">
      <c r="F4503" s="107"/>
      <c r="R4503" s="37"/>
    </row>
    <row r="4504" spans="6:18" s="32" customFormat="1" x14ac:dyDescent="0.25">
      <c r="F4504" s="107"/>
      <c r="R4504" s="37"/>
    </row>
    <row r="4505" spans="6:18" s="32" customFormat="1" x14ac:dyDescent="0.25">
      <c r="F4505" s="107"/>
      <c r="R4505" s="37"/>
    </row>
    <row r="4506" spans="6:18" s="32" customFormat="1" x14ac:dyDescent="0.25">
      <c r="F4506" s="107"/>
      <c r="R4506" s="37"/>
    </row>
    <row r="4507" spans="6:18" s="32" customFormat="1" x14ac:dyDescent="0.25">
      <c r="F4507" s="107"/>
      <c r="R4507" s="37"/>
    </row>
    <row r="4508" spans="6:18" s="32" customFormat="1" x14ac:dyDescent="0.25">
      <c r="F4508" s="107"/>
      <c r="R4508" s="37"/>
    </row>
    <row r="4509" spans="6:18" s="32" customFormat="1" x14ac:dyDescent="0.25">
      <c r="F4509" s="107"/>
      <c r="R4509" s="37"/>
    </row>
    <row r="4510" spans="6:18" s="32" customFormat="1" x14ac:dyDescent="0.25">
      <c r="F4510" s="107"/>
      <c r="R4510" s="37"/>
    </row>
    <row r="4511" spans="6:18" s="32" customFormat="1" x14ac:dyDescent="0.25">
      <c r="F4511" s="107"/>
      <c r="R4511" s="37"/>
    </row>
    <row r="4512" spans="6:18" s="32" customFormat="1" x14ac:dyDescent="0.25">
      <c r="F4512" s="107"/>
      <c r="R4512" s="37"/>
    </row>
    <row r="4513" spans="6:18" s="32" customFormat="1" x14ac:dyDescent="0.25">
      <c r="F4513" s="107"/>
      <c r="R4513" s="37"/>
    </row>
    <row r="4514" spans="6:18" s="32" customFormat="1" x14ac:dyDescent="0.25">
      <c r="F4514" s="107"/>
      <c r="R4514" s="37"/>
    </row>
    <row r="4515" spans="6:18" s="32" customFormat="1" x14ac:dyDescent="0.25">
      <c r="F4515" s="107"/>
      <c r="R4515" s="37"/>
    </row>
    <row r="4516" spans="6:18" s="32" customFormat="1" x14ac:dyDescent="0.25">
      <c r="F4516" s="107"/>
      <c r="R4516" s="37"/>
    </row>
    <row r="4517" spans="6:18" s="32" customFormat="1" x14ac:dyDescent="0.25">
      <c r="F4517" s="107"/>
      <c r="R4517" s="37"/>
    </row>
    <row r="4518" spans="6:18" s="32" customFormat="1" x14ac:dyDescent="0.25">
      <c r="F4518" s="107"/>
      <c r="R4518" s="37"/>
    </row>
    <row r="4519" spans="6:18" s="32" customFormat="1" x14ac:dyDescent="0.25">
      <c r="F4519" s="107"/>
      <c r="R4519" s="37"/>
    </row>
    <row r="4520" spans="6:18" s="32" customFormat="1" x14ac:dyDescent="0.25">
      <c r="F4520" s="107"/>
      <c r="R4520" s="37"/>
    </row>
    <row r="4521" spans="6:18" s="32" customFormat="1" x14ac:dyDescent="0.25">
      <c r="F4521" s="107"/>
      <c r="R4521" s="37"/>
    </row>
    <row r="4522" spans="6:18" s="32" customFormat="1" x14ac:dyDescent="0.25">
      <c r="F4522" s="107"/>
      <c r="R4522" s="37"/>
    </row>
    <row r="4523" spans="6:18" s="32" customFormat="1" x14ac:dyDescent="0.25">
      <c r="F4523" s="107"/>
      <c r="R4523" s="37"/>
    </row>
    <row r="4524" spans="6:18" s="32" customFormat="1" x14ac:dyDescent="0.25">
      <c r="F4524" s="107"/>
      <c r="R4524" s="37"/>
    </row>
    <row r="4525" spans="6:18" s="32" customFormat="1" x14ac:dyDescent="0.25">
      <c r="F4525" s="107"/>
      <c r="R4525" s="37"/>
    </row>
    <row r="4526" spans="6:18" s="32" customFormat="1" x14ac:dyDescent="0.25">
      <c r="F4526" s="107"/>
      <c r="R4526" s="37"/>
    </row>
    <row r="4527" spans="6:18" s="32" customFormat="1" x14ac:dyDescent="0.25">
      <c r="F4527" s="107"/>
      <c r="R4527" s="37"/>
    </row>
    <row r="4528" spans="6:18" s="32" customFormat="1" x14ac:dyDescent="0.25">
      <c r="F4528" s="107"/>
      <c r="R4528" s="37"/>
    </row>
    <row r="4529" spans="6:18" s="32" customFormat="1" x14ac:dyDescent="0.25">
      <c r="F4529" s="107"/>
      <c r="R4529" s="37"/>
    </row>
    <row r="4530" spans="6:18" s="32" customFormat="1" x14ac:dyDescent="0.25">
      <c r="F4530" s="107"/>
      <c r="R4530" s="37"/>
    </row>
    <row r="4531" spans="6:18" s="32" customFormat="1" x14ac:dyDescent="0.25">
      <c r="F4531" s="107"/>
      <c r="R4531" s="37"/>
    </row>
    <row r="4532" spans="6:18" s="32" customFormat="1" x14ac:dyDescent="0.25">
      <c r="F4532" s="107"/>
      <c r="R4532" s="37"/>
    </row>
    <row r="4533" spans="6:18" s="32" customFormat="1" x14ac:dyDescent="0.25">
      <c r="F4533" s="107"/>
      <c r="R4533" s="37"/>
    </row>
    <row r="4534" spans="6:18" s="32" customFormat="1" x14ac:dyDescent="0.25">
      <c r="F4534" s="107"/>
      <c r="R4534" s="37"/>
    </row>
    <row r="4535" spans="6:18" s="32" customFormat="1" x14ac:dyDescent="0.25">
      <c r="F4535" s="107"/>
      <c r="R4535" s="37"/>
    </row>
    <row r="4536" spans="6:18" s="32" customFormat="1" x14ac:dyDescent="0.25">
      <c r="F4536" s="107"/>
      <c r="R4536" s="37"/>
    </row>
    <row r="4537" spans="6:18" s="32" customFormat="1" x14ac:dyDescent="0.25">
      <c r="F4537" s="107"/>
      <c r="R4537" s="37"/>
    </row>
    <row r="4538" spans="6:18" s="32" customFormat="1" x14ac:dyDescent="0.25">
      <c r="F4538" s="107"/>
      <c r="R4538" s="37"/>
    </row>
    <row r="4539" spans="6:18" s="32" customFormat="1" x14ac:dyDescent="0.25">
      <c r="F4539" s="107"/>
      <c r="R4539" s="37"/>
    </row>
    <row r="4540" spans="6:18" s="32" customFormat="1" x14ac:dyDescent="0.25">
      <c r="F4540" s="107"/>
      <c r="R4540" s="37"/>
    </row>
    <row r="4541" spans="6:18" s="32" customFormat="1" x14ac:dyDescent="0.25">
      <c r="F4541" s="107"/>
      <c r="R4541" s="37"/>
    </row>
    <row r="4542" spans="6:18" s="32" customFormat="1" x14ac:dyDescent="0.25">
      <c r="F4542" s="107"/>
      <c r="R4542" s="37"/>
    </row>
    <row r="4543" spans="6:18" s="32" customFormat="1" x14ac:dyDescent="0.25">
      <c r="F4543" s="107"/>
      <c r="R4543" s="37"/>
    </row>
    <row r="4544" spans="6:18" s="32" customFormat="1" x14ac:dyDescent="0.25">
      <c r="F4544" s="107"/>
      <c r="R4544" s="37"/>
    </row>
    <row r="4545" spans="6:18" s="32" customFormat="1" x14ac:dyDescent="0.25">
      <c r="F4545" s="107"/>
      <c r="R4545" s="37"/>
    </row>
    <row r="4546" spans="6:18" s="32" customFormat="1" x14ac:dyDescent="0.25">
      <c r="F4546" s="107"/>
      <c r="R4546" s="37"/>
    </row>
    <row r="4547" spans="6:18" s="32" customFormat="1" x14ac:dyDescent="0.25">
      <c r="F4547" s="107"/>
      <c r="R4547" s="37"/>
    </row>
    <row r="4548" spans="6:18" s="32" customFormat="1" x14ac:dyDescent="0.25">
      <c r="F4548" s="107"/>
      <c r="R4548" s="37"/>
    </row>
    <row r="4549" spans="6:18" s="32" customFormat="1" x14ac:dyDescent="0.25">
      <c r="F4549" s="107"/>
      <c r="R4549" s="37"/>
    </row>
    <row r="4550" spans="6:18" s="32" customFormat="1" x14ac:dyDescent="0.25">
      <c r="F4550" s="107"/>
      <c r="R4550" s="37"/>
    </row>
    <row r="4551" spans="6:18" s="32" customFormat="1" x14ac:dyDescent="0.25">
      <c r="F4551" s="107"/>
      <c r="R4551" s="37"/>
    </row>
    <row r="4552" spans="6:18" s="32" customFormat="1" x14ac:dyDescent="0.25">
      <c r="F4552" s="107"/>
      <c r="R4552" s="37"/>
    </row>
    <row r="4553" spans="6:18" s="32" customFormat="1" x14ac:dyDescent="0.25">
      <c r="F4553" s="107"/>
      <c r="R4553" s="37"/>
    </row>
    <row r="4554" spans="6:18" s="32" customFormat="1" x14ac:dyDescent="0.25">
      <c r="F4554" s="107"/>
      <c r="R4554" s="37"/>
    </row>
    <row r="4555" spans="6:18" s="32" customFormat="1" x14ac:dyDescent="0.25">
      <c r="F4555" s="107"/>
      <c r="R4555" s="37"/>
    </row>
    <row r="4556" spans="6:18" s="32" customFormat="1" x14ac:dyDescent="0.25">
      <c r="F4556" s="107"/>
      <c r="R4556" s="37"/>
    </row>
    <row r="4557" spans="6:18" s="32" customFormat="1" x14ac:dyDescent="0.25">
      <c r="F4557" s="107"/>
      <c r="R4557" s="37"/>
    </row>
    <row r="4558" spans="6:18" s="32" customFormat="1" x14ac:dyDescent="0.25">
      <c r="F4558" s="107"/>
      <c r="R4558" s="37"/>
    </row>
    <row r="4559" spans="6:18" s="32" customFormat="1" x14ac:dyDescent="0.25">
      <c r="F4559" s="107"/>
      <c r="R4559" s="37"/>
    </row>
    <row r="4560" spans="6:18" s="32" customFormat="1" x14ac:dyDescent="0.25">
      <c r="F4560" s="107"/>
      <c r="R4560" s="37"/>
    </row>
    <row r="4561" spans="6:18" s="32" customFormat="1" x14ac:dyDescent="0.25">
      <c r="F4561" s="107"/>
      <c r="R4561" s="37"/>
    </row>
    <row r="4562" spans="6:18" s="32" customFormat="1" x14ac:dyDescent="0.25">
      <c r="F4562" s="107"/>
      <c r="R4562" s="37"/>
    </row>
    <row r="4563" spans="6:18" s="32" customFormat="1" x14ac:dyDescent="0.25">
      <c r="F4563" s="107"/>
      <c r="R4563" s="37"/>
    </row>
    <row r="4564" spans="6:18" s="32" customFormat="1" x14ac:dyDescent="0.25">
      <c r="F4564" s="107"/>
      <c r="R4564" s="37"/>
    </row>
    <row r="4565" spans="6:18" s="32" customFormat="1" x14ac:dyDescent="0.25">
      <c r="F4565" s="107"/>
      <c r="R4565" s="37"/>
    </row>
    <row r="4566" spans="6:18" s="32" customFormat="1" x14ac:dyDescent="0.25">
      <c r="F4566" s="107"/>
      <c r="R4566" s="37"/>
    </row>
    <row r="4567" spans="6:18" s="32" customFormat="1" x14ac:dyDescent="0.25">
      <c r="F4567" s="107"/>
      <c r="R4567" s="37"/>
    </row>
    <row r="4568" spans="6:18" s="32" customFormat="1" x14ac:dyDescent="0.25">
      <c r="F4568" s="107"/>
      <c r="R4568" s="37"/>
    </row>
    <row r="4569" spans="6:18" s="32" customFormat="1" x14ac:dyDescent="0.25">
      <c r="F4569" s="107"/>
      <c r="R4569" s="37"/>
    </row>
    <row r="4570" spans="6:18" s="32" customFormat="1" x14ac:dyDescent="0.25">
      <c r="F4570" s="107"/>
      <c r="R4570" s="37"/>
    </row>
    <row r="4571" spans="6:18" s="32" customFormat="1" x14ac:dyDescent="0.25">
      <c r="F4571" s="107"/>
      <c r="R4571" s="37"/>
    </row>
    <row r="4572" spans="6:18" s="32" customFormat="1" x14ac:dyDescent="0.25">
      <c r="F4572" s="107"/>
      <c r="R4572" s="37"/>
    </row>
    <row r="4573" spans="6:18" s="32" customFormat="1" x14ac:dyDescent="0.25">
      <c r="F4573" s="107"/>
      <c r="R4573" s="37"/>
    </row>
    <row r="4574" spans="6:18" s="32" customFormat="1" x14ac:dyDescent="0.25">
      <c r="F4574" s="107"/>
      <c r="R4574" s="37"/>
    </row>
    <row r="4575" spans="6:18" s="32" customFormat="1" x14ac:dyDescent="0.25">
      <c r="F4575" s="107"/>
      <c r="R4575" s="37"/>
    </row>
    <row r="4576" spans="6:18" s="32" customFormat="1" x14ac:dyDescent="0.25">
      <c r="F4576" s="107"/>
      <c r="R4576" s="37"/>
    </row>
    <row r="4577" spans="6:18" s="32" customFormat="1" x14ac:dyDescent="0.25">
      <c r="F4577" s="107"/>
      <c r="R4577" s="37"/>
    </row>
    <row r="4578" spans="6:18" s="32" customFormat="1" x14ac:dyDescent="0.25">
      <c r="F4578" s="107"/>
      <c r="R4578" s="37"/>
    </row>
    <row r="4579" spans="6:18" s="32" customFormat="1" x14ac:dyDescent="0.25">
      <c r="F4579" s="107"/>
      <c r="R4579" s="37"/>
    </row>
    <row r="4580" spans="6:18" s="32" customFormat="1" x14ac:dyDescent="0.25">
      <c r="F4580" s="107"/>
      <c r="R4580" s="37"/>
    </row>
    <row r="4581" spans="6:18" s="32" customFormat="1" x14ac:dyDescent="0.25">
      <c r="F4581" s="107"/>
      <c r="R4581" s="37"/>
    </row>
    <row r="4582" spans="6:18" s="32" customFormat="1" x14ac:dyDescent="0.25">
      <c r="F4582" s="107"/>
      <c r="R4582" s="37"/>
    </row>
    <row r="4583" spans="6:18" s="32" customFormat="1" x14ac:dyDescent="0.25">
      <c r="F4583" s="107"/>
      <c r="R4583" s="37"/>
    </row>
    <row r="4584" spans="6:18" s="32" customFormat="1" x14ac:dyDescent="0.25">
      <c r="F4584" s="107"/>
      <c r="R4584" s="37"/>
    </row>
    <row r="4585" spans="6:18" s="32" customFormat="1" x14ac:dyDescent="0.25">
      <c r="F4585" s="107"/>
      <c r="R4585" s="37"/>
    </row>
    <row r="4586" spans="6:18" s="32" customFormat="1" x14ac:dyDescent="0.25">
      <c r="F4586" s="107"/>
      <c r="R4586" s="37"/>
    </row>
    <row r="4587" spans="6:18" s="32" customFormat="1" x14ac:dyDescent="0.25">
      <c r="F4587" s="107"/>
      <c r="R4587" s="37"/>
    </row>
    <row r="4588" spans="6:18" s="32" customFormat="1" x14ac:dyDescent="0.25">
      <c r="F4588" s="107"/>
      <c r="R4588" s="37"/>
    </row>
    <row r="4589" spans="6:18" s="32" customFormat="1" x14ac:dyDescent="0.25">
      <c r="F4589" s="107"/>
      <c r="R4589" s="37"/>
    </row>
    <row r="4590" spans="6:18" s="32" customFormat="1" x14ac:dyDescent="0.25">
      <c r="F4590" s="107"/>
      <c r="R4590" s="37"/>
    </row>
    <row r="4591" spans="6:18" s="32" customFormat="1" x14ac:dyDescent="0.25">
      <c r="F4591" s="107"/>
      <c r="R4591" s="37"/>
    </row>
    <row r="4592" spans="6:18" s="32" customFormat="1" x14ac:dyDescent="0.25">
      <c r="F4592" s="107"/>
      <c r="R4592" s="37"/>
    </row>
    <row r="4593" spans="6:18" s="32" customFormat="1" x14ac:dyDescent="0.25">
      <c r="F4593" s="107"/>
      <c r="R4593" s="37"/>
    </row>
    <row r="4594" spans="6:18" s="32" customFormat="1" x14ac:dyDescent="0.25">
      <c r="F4594" s="107"/>
      <c r="R4594" s="37"/>
    </row>
    <row r="4595" spans="6:18" s="32" customFormat="1" x14ac:dyDescent="0.25">
      <c r="F4595" s="107"/>
      <c r="R4595" s="37"/>
    </row>
    <row r="4596" spans="6:18" s="32" customFormat="1" x14ac:dyDescent="0.25">
      <c r="F4596" s="107"/>
      <c r="R4596" s="37"/>
    </row>
    <row r="4597" spans="6:18" s="32" customFormat="1" x14ac:dyDescent="0.25">
      <c r="F4597" s="107"/>
      <c r="R4597" s="37"/>
    </row>
    <row r="4598" spans="6:18" s="32" customFormat="1" x14ac:dyDescent="0.25">
      <c r="F4598" s="107"/>
      <c r="R4598" s="37"/>
    </row>
    <row r="4599" spans="6:18" s="32" customFormat="1" x14ac:dyDescent="0.25">
      <c r="F4599" s="107"/>
      <c r="R4599" s="37"/>
    </row>
    <row r="4600" spans="6:18" s="32" customFormat="1" x14ac:dyDescent="0.25">
      <c r="F4600" s="107"/>
      <c r="R4600" s="37"/>
    </row>
    <row r="4601" spans="6:18" s="32" customFormat="1" x14ac:dyDescent="0.25">
      <c r="F4601" s="107"/>
      <c r="R4601" s="37"/>
    </row>
    <row r="4602" spans="6:18" s="32" customFormat="1" x14ac:dyDescent="0.25">
      <c r="F4602" s="107"/>
      <c r="R4602" s="37"/>
    </row>
    <row r="4603" spans="6:18" s="32" customFormat="1" x14ac:dyDescent="0.25">
      <c r="F4603" s="107"/>
      <c r="R4603" s="37"/>
    </row>
    <row r="4604" spans="6:18" s="32" customFormat="1" x14ac:dyDescent="0.25">
      <c r="F4604" s="107"/>
      <c r="R4604" s="37"/>
    </row>
    <row r="4605" spans="6:18" s="32" customFormat="1" x14ac:dyDescent="0.25">
      <c r="F4605" s="107"/>
      <c r="R4605" s="37"/>
    </row>
    <row r="4606" spans="6:18" s="32" customFormat="1" x14ac:dyDescent="0.25">
      <c r="F4606" s="107"/>
      <c r="R4606" s="37"/>
    </row>
    <row r="4607" spans="6:18" s="32" customFormat="1" x14ac:dyDescent="0.25">
      <c r="F4607" s="107"/>
      <c r="R4607" s="37"/>
    </row>
    <row r="4608" spans="6:18" s="32" customFormat="1" x14ac:dyDescent="0.25">
      <c r="F4608" s="107"/>
      <c r="R4608" s="37"/>
    </row>
    <row r="4609" spans="6:18" s="32" customFormat="1" x14ac:dyDescent="0.25">
      <c r="F4609" s="107"/>
      <c r="R4609" s="37"/>
    </row>
    <row r="4610" spans="6:18" s="32" customFormat="1" x14ac:dyDescent="0.25">
      <c r="F4610" s="107"/>
      <c r="R4610" s="37"/>
    </row>
    <row r="4611" spans="6:18" s="32" customFormat="1" x14ac:dyDescent="0.25">
      <c r="F4611" s="107"/>
      <c r="R4611" s="37"/>
    </row>
    <row r="4612" spans="6:18" s="32" customFormat="1" x14ac:dyDescent="0.25">
      <c r="F4612" s="107"/>
      <c r="R4612" s="37"/>
    </row>
    <row r="4613" spans="6:18" s="32" customFormat="1" x14ac:dyDescent="0.25">
      <c r="F4613" s="107"/>
      <c r="R4613" s="37"/>
    </row>
    <row r="4614" spans="6:18" s="32" customFormat="1" x14ac:dyDescent="0.25">
      <c r="F4614" s="107"/>
      <c r="R4614" s="37"/>
    </row>
    <row r="4615" spans="6:18" s="32" customFormat="1" x14ac:dyDescent="0.25">
      <c r="F4615" s="107"/>
      <c r="R4615" s="37"/>
    </row>
    <row r="4616" spans="6:18" s="32" customFormat="1" x14ac:dyDescent="0.25">
      <c r="F4616" s="107"/>
      <c r="R4616" s="37"/>
    </row>
    <row r="4617" spans="6:18" s="32" customFormat="1" x14ac:dyDescent="0.25">
      <c r="F4617" s="107"/>
      <c r="R4617" s="37"/>
    </row>
    <row r="4618" spans="6:18" s="32" customFormat="1" x14ac:dyDescent="0.25">
      <c r="F4618" s="107"/>
      <c r="R4618" s="37"/>
    </row>
    <row r="4619" spans="6:18" s="32" customFormat="1" x14ac:dyDescent="0.25">
      <c r="F4619" s="107"/>
      <c r="R4619" s="37"/>
    </row>
    <row r="4620" spans="6:18" s="32" customFormat="1" x14ac:dyDescent="0.25">
      <c r="F4620" s="107"/>
      <c r="R4620" s="37"/>
    </row>
    <row r="4621" spans="6:18" s="32" customFormat="1" x14ac:dyDescent="0.25">
      <c r="F4621" s="107"/>
      <c r="R4621" s="37"/>
    </row>
    <row r="4622" spans="6:18" s="32" customFormat="1" x14ac:dyDescent="0.25">
      <c r="F4622" s="107"/>
      <c r="R4622" s="37"/>
    </row>
    <row r="4623" spans="6:18" s="32" customFormat="1" x14ac:dyDescent="0.25">
      <c r="F4623" s="107"/>
      <c r="R4623" s="37"/>
    </row>
    <row r="4624" spans="6:18" s="32" customFormat="1" x14ac:dyDescent="0.25">
      <c r="F4624" s="107"/>
      <c r="R4624" s="37"/>
    </row>
    <row r="4625" spans="6:18" s="32" customFormat="1" x14ac:dyDescent="0.25">
      <c r="F4625" s="107"/>
      <c r="R4625" s="37"/>
    </row>
    <row r="4626" spans="6:18" s="32" customFormat="1" x14ac:dyDescent="0.25">
      <c r="F4626" s="107"/>
      <c r="R4626" s="37"/>
    </row>
    <row r="4627" spans="6:18" s="32" customFormat="1" x14ac:dyDescent="0.25">
      <c r="F4627" s="107"/>
      <c r="R4627" s="37"/>
    </row>
    <row r="4628" spans="6:18" s="32" customFormat="1" x14ac:dyDescent="0.25">
      <c r="F4628" s="107"/>
      <c r="R4628" s="37"/>
    </row>
    <row r="4629" spans="6:18" s="32" customFormat="1" x14ac:dyDescent="0.25">
      <c r="F4629" s="107"/>
      <c r="R4629" s="37"/>
    </row>
    <row r="4630" spans="6:18" s="32" customFormat="1" x14ac:dyDescent="0.25">
      <c r="F4630" s="107"/>
      <c r="R4630" s="37"/>
    </row>
    <row r="4631" spans="6:18" s="32" customFormat="1" x14ac:dyDescent="0.25">
      <c r="F4631" s="107"/>
      <c r="R4631" s="37"/>
    </row>
    <row r="4632" spans="6:18" s="32" customFormat="1" x14ac:dyDescent="0.25">
      <c r="F4632" s="107"/>
      <c r="R4632" s="37"/>
    </row>
    <row r="4633" spans="6:18" s="32" customFormat="1" x14ac:dyDescent="0.25">
      <c r="F4633" s="107"/>
      <c r="R4633" s="37"/>
    </row>
    <row r="4634" spans="6:18" s="32" customFormat="1" x14ac:dyDescent="0.25">
      <c r="F4634" s="107"/>
      <c r="R4634" s="37"/>
    </row>
    <row r="4635" spans="6:18" s="32" customFormat="1" x14ac:dyDescent="0.25">
      <c r="F4635" s="107"/>
      <c r="R4635" s="37"/>
    </row>
    <row r="4636" spans="6:18" s="32" customFormat="1" x14ac:dyDescent="0.25">
      <c r="F4636" s="107"/>
      <c r="R4636" s="37"/>
    </row>
    <row r="4637" spans="6:18" s="32" customFormat="1" x14ac:dyDescent="0.25">
      <c r="F4637" s="107"/>
      <c r="R4637" s="37"/>
    </row>
    <row r="4638" spans="6:18" s="32" customFormat="1" x14ac:dyDescent="0.25">
      <c r="F4638" s="107"/>
      <c r="R4638" s="37"/>
    </row>
    <row r="4639" spans="6:18" s="32" customFormat="1" x14ac:dyDescent="0.25">
      <c r="F4639" s="107"/>
      <c r="R4639" s="37"/>
    </row>
    <row r="4640" spans="6:18" s="32" customFormat="1" x14ac:dyDescent="0.25">
      <c r="F4640" s="107"/>
      <c r="R4640" s="37"/>
    </row>
    <row r="4641" spans="6:18" s="32" customFormat="1" x14ac:dyDescent="0.25">
      <c r="F4641" s="107"/>
      <c r="R4641" s="37"/>
    </row>
    <row r="4642" spans="6:18" s="32" customFormat="1" x14ac:dyDescent="0.25">
      <c r="F4642" s="107"/>
      <c r="R4642" s="37"/>
    </row>
    <row r="4643" spans="6:18" s="32" customFormat="1" x14ac:dyDescent="0.25">
      <c r="F4643" s="107"/>
      <c r="R4643" s="37"/>
    </row>
    <row r="4644" spans="6:18" s="32" customFormat="1" x14ac:dyDescent="0.25">
      <c r="F4644" s="107"/>
      <c r="R4644" s="37"/>
    </row>
    <row r="4645" spans="6:18" s="32" customFormat="1" x14ac:dyDescent="0.25">
      <c r="F4645" s="107"/>
      <c r="R4645" s="37"/>
    </row>
    <row r="4646" spans="6:18" s="32" customFormat="1" x14ac:dyDescent="0.25">
      <c r="F4646" s="107"/>
      <c r="R4646" s="37"/>
    </row>
    <row r="4647" spans="6:18" s="32" customFormat="1" x14ac:dyDescent="0.25">
      <c r="F4647" s="107"/>
      <c r="R4647" s="37"/>
    </row>
    <row r="4648" spans="6:18" s="32" customFormat="1" x14ac:dyDescent="0.25">
      <c r="F4648" s="107"/>
      <c r="R4648" s="37"/>
    </row>
    <row r="4649" spans="6:18" s="32" customFormat="1" x14ac:dyDescent="0.25">
      <c r="F4649" s="107"/>
      <c r="R4649" s="37"/>
    </row>
    <row r="4650" spans="6:18" s="32" customFormat="1" x14ac:dyDescent="0.25">
      <c r="F4650" s="107"/>
      <c r="R4650" s="37"/>
    </row>
    <row r="4651" spans="6:18" s="32" customFormat="1" x14ac:dyDescent="0.25">
      <c r="F4651" s="107"/>
      <c r="R4651" s="37"/>
    </row>
    <row r="4652" spans="6:18" s="32" customFormat="1" x14ac:dyDescent="0.25">
      <c r="F4652" s="107"/>
      <c r="R4652" s="37"/>
    </row>
    <row r="4653" spans="6:18" s="32" customFormat="1" x14ac:dyDescent="0.25">
      <c r="F4653" s="107"/>
      <c r="R4653" s="37"/>
    </row>
    <row r="4654" spans="6:18" s="32" customFormat="1" x14ac:dyDescent="0.25">
      <c r="F4654" s="107"/>
      <c r="R4654" s="37"/>
    </row>
    <row r="4655" spans="6:18" s="32" customFormat="1" x14ac:dyDescent="0.25">
      <c r="F4655" s="107"/>
      <c r="R4655" s="37"/>
    </row>
    <row r="4656" spans="6:18" s="32" customFormat="1" x14ac:dyDescent="0.25">
      <c r="F4656" s="107"/>
      <c r="R4656" s="37"/>
    </row>
    <row r="4657" spans="6:18" s="32" customFormat="1" x14ac:dyDescent="0.25">
      <c r="F4657" s="107"/>
      <c r="R4657" s="37"/>
    </row>
    <row r="4658" spans="6:18" s="32" customFormat="1" x14ac:dyDescent="0.25">
      <c r="F4658" s="107"/>
      <c r="R4658" s="37"/>
    </row>
    <row r="4659" spans="6:18" s="32" customFormat="1" x14ac:dyDescent="0.25">
      <c r="F4659" s="107"/>
      <c r="R4659" s="37"/>
    </row>
    <row r="4660" spans="6:18" s="32" customFormat="1" x14ac:dyDescent="0.25">
      <c r="F4660" s="107"/>
      <c r="R4660" s="37"/>
    </row>
    <row r="4661" spans="6:18" s="32" customFormat="1" x14ac:dyDescent="0.25">
      <c r="F4661" s="107"/>
      <c r="R4661" s="37"/>
    </row>
    <row r="4662" spans="6:18" s="32" customFormat="1" x14ac:dyDescent="0.25">
      <c r="F4662" s="107"/>
      <c r="R4662" s="37"/>
    </row>
    <row r="4663" spans="6:18" s="32" customFormat="1" x14ac:dyDescent="0.25">
      <c r="F4663" s="107"/>
      <c r="R4663" s="37"/>
    </row>
    <row r="4664" spans="6:18" s="32" customFormat="1" x14ac:dyDescent="0.25">
      <c r="F4664" s="107"/>
      <c r="R4664" s="37"/>
    </row>
    <row r="4665" spans="6:18" s="32" customFormat="1" x14ac:dyDescent="0.25">
      <c r="F4665" s="107"/>
      <c r="R4665" s="37"/>
    </row>
    <row r="4666" spans="6:18" s="32" customFormat="1" x14ac:dyDescent="0.25">
      <c r="F4666" s="107"/>
      <c r="R4666" s="37"/>
    </row>
    <row r="4667" spans="6:18" s="32" customFormat="1" x14ac:dyDescent="0.25">
      <c r="F4667" s="107"/>
      <c r="R4667" s="37"/>
    </row>
    <row r="4668" spans="6:18" s="32" customFormat="1" x14ac:dyDescent="0.25">
      <c r="F4668" s="107"/>
      <c r="R4668" s="37"/>
    </row>
    <row r="4669" spans="6:18" s="32" customFormat="1" x14ac:dyDescent="0.25">
      <c r="F4669" s="107"/>
      <c r="R4669" s="37"/>
    </row>
    <row r="4670" spans="6:18" s="32" customFormat="1" x14ac:dyDescent="0.25">
      <c r="F4670" s="107"/>
      <c r="R4670" s="37"/>
    </row>
    <row r="4671" spans="6:18" s="32" customFormat="1" x14ac:dyDescent="0.25">
      <c r="F4671" s="107"/>
      <c r="R4671" s="37"/>
    </row>
    <row r="4672" spans="6:18" s="32" customFormat="1" x14ac:dyDescent="0.25">
      <c r="F4672" s="107"/>
      <c r="R4672" s="37"/>
    </row>
    <row r="4673" spans="6:18" s="32" customFormat="1" x14ac:dyDescent="0.25">
      <c r="F4673" s="107"/>
      <c r="R4673" s="37"/>
    </row>
    <row r="4674" spans="6:18" s="32" customFormat="1" x14ac:dyDescent="0.25">
      <c r="F4674" s="107"/>
      <c r="R4674" s="37"/>
    </row>
    <row r="4675" spans="6:18" s="32" customFormat="1" x14ac:dyDescent="0.25">
      <c r="F4675" s="107"/>
      <c r="R4675" s="37"/>
    </row>
    <row r="4676" spans="6:18" s="32" customFormat="1" x14ac:dyDescent="0.25">
      <c r="F4676" s="107"/>
      <c r="R4676" s="37"/>
    </row>
    <row r="4677" spans="6:18" s="32" customFormat="1" x14ac:dyDescent="0.25">
      <c r="F4677" s="107"/>
      <c r="R4677" s="37"/>
    </row>
    <row r="4678" spans="6:18" s="32" customFormat="1" x14ac:dyDescent="0.25">
      <c r="F4678" s="107"/>
      <c r="R4678" s="37"/>
    </row>
    <row r="4679" spans="6:18" s="32" customFormat="1" x14ac:dyDescent="0.25">
      <c r="F4679" s="107"/>
      <c r="R4679" s="37"/>
    </row>
    <row r="4680" spans="6:18" s="32" customFormat="1" x14ac:dyDescent="0.25">
      <c r="F4680" s="107"/>
      <c r="R4680" s="37"/>
    </row>
    <row r="4681" spans="6:18" s="32" customFormat="1" x14ac:dyDescent="0.25">
      <c r="F4681" s="107"/>
      <c r="R4681" s="37"/>
    </row>
    <row r="4682" spans="6:18" s="32" customFormat="1" x14ac:dyDescent="0.25">
      <c r="F4682" s="107"/>
      <c r="R4682" s="37"/>
    </row>
    <row r="4683" spans="6:18" s="32" customFormat="1" x14ac:dyDescent="0.25">
      <c r="F4683" s="107"/>
      <c r="R4683" s="37"/>
    </row>
    <row r="4684" spans="6:18" s="32" customFormat="1" x14ac:dyDescent="0.25">
      <c r="F4684" s="107"/>
      <c r="R4684" s="37"/>
    </row>
    <row r="4685" spans="6:18" s="32" customFormat="1" x14ac:dyDescent="0.25">
      <c r="F4685" s="107"/>
      <c r="R4685" s="37"/>
    </row>
    <row r="4686" spans="6:18" s="32" customFormat="1" x14ac:dyDescent="0.25">
      <c r="F4686" s="107"/>
      <c r="R4686" s="37"/>
    </row>
    <row r="4687" spans="6:18" s="32" customFormat="1" x14ac:dyDescent="0.25">
      <c r="F4687" s="107"/>
      <c r="R4687" s="37"/>
    </row>
    <row r="4688" spans="6:18" s="32" customFormat="1" x14ac:dyDescent="0.25">
      <c r="F4688" s="107"/>
      <c r="R4688" s="37"/>
    </row>
    <row r="4689" spans="6:18" s="32" customFormat="1" x14ac:dyDescent="0.25">
      <c r="F4689" s="107"/>
      <c r="R4689" s="37"/>
    </row>
    <row r="4690" spans="6:18" s="32" customFormat="1" x14ac:dyDescent="0.25">
      <c r="F4690" s="107"/>
      <c r="R4690" s="37"/>
    </row>
    <row r="4691" spans="6:18" s="32" customFormat="1" x14ac:dyDescent="0.25">
      <c r="F4691" s="107"/>
      <c r="R4691" s="37"/>
    </row>
    <row r="4692" spans="6:18" s="32" customFormat="1" x14ac:dyDescent="0.25">
      <c r="F4692" s="107"/>
      <c r="R4692" s="37"/>
    </row>
    <row r="4693" spans="6:18" s="32" customFormat="1" x14ac:dyDescent="0.25">
      <c r="F4693" s="107"/>
      <c r="R4693" s="37"/>
    </row>
    <row r="4694" spans="6:18" s="32" customFormat="1" x14ac:dyDescent="0.25">
      <c r="F4694" s="107"/>
      <c r="R4694" s="37"/>
    </row>
    <row r="4695" spans="6:18" s="32" customFormat="1" x14ac:dyDescent="0.25">
      <c r="F4695" s="107"/>
      <c r="R4695" s="37"/>
    </row>
    <row r="4696" spans="6:18" s="32" customFormat="1" x14ac:dyDescent="0.25">
      <c r="F4696" s="107"/>
      <c r="R4696" s="37"/>
    </row>
    <row r="4697" spans="6:18" s="32" customFormat="1" x14ac:dyDescent="0.25">
      <c r="F4697" s="107"/>
      <c r="R4697" s="37"/>
    </row>
    <row r="4698" spans="6:18" s="32" customFormat="1" x14ac:dyDescent="0.25">
      <c r="F4698" s="107"/>
      <c r="R4698" s="37"/>
    </row>
    <row r="4699" spans="6:18" s="32" customFormat="1" x14ac:dyDescent="0.25">
      <c r="F4699" s="107"/>
      <c r="R4699" s="37"/>
    </row>
    <row r="4700" spans="6:18" s="32" customFormat="1" x14ac:dyDescent="0.25">
      <c r="F4700" s="107"/>
      <c r="R4700" s="37"/>
    </row>
    <row r="4701" spans="6:18" s="32" customFormat="1" x14ac:dyDescent="0.25">
      <c r="F4701" s="107"/>
      <c r="R4701" s="37"/>
    </row>
    <row r="4702" spans="6:18" s="32" customFormat="1" x14ac:dyDescent="0.25">
      <c r="F4702" s="107"/>
      <c r="R4702" s="37"/>
    </row>
    <row r="4703" spans="6:18" s="32" customFormat="1" x14ac:dyDescent="0.25">
      <c r="F4703" s="107"/>
      <c r="R4703" s="37"/>
    </row>
    <row r="4704" spans="6:18" s="32" customFormat="1" x14ac:dyDescent="0.25">
      <c r="F4704" s="107"/>
      <c r="R4704" s="37"/>
    </row>
    <row r="4705" spans="6:18" s="32" customFormat="1" x14ac:dyDescent="0.25">
      <c r="F4705" s="107"/>
      <c r="R4705" s="37"/>
    </row>
    <row r="4706" spans="6:18" s="32" customFormat="1" x14ac:dyDescent="0.25">
      <c r="F4706" s="107"/>
      <c r="R4706" s="37"/>
    </row>
    <row r="4707" spans="6:18" s="32" customFormat="1" x14ac:dyDescent="0.25">
      <c r="F4707" s="107"/>
      <c r="R4707" s="37"/>
    </row>
    <row r="4708" spans="6:18" s="32" customFormat="1" x14ac:dyDescent="0.25">
      <c r="F4708" s="107"/>
      <c r="R4708" s="37"/>
    </row>
    <row r="4709" spans="6:18" s="32" customFormat="1" x14ac:dyDescent="0.25">
      <c r="F4709" s="107"/>
      <c r="R4709" s="37"/>
    </row>
    <row r="4710" spans="6:18" s="32" customFormat="1" x14ac:dyDescent="0.25">
      <c r="F4710" s="107"/>
      <c r="R4710" s="37"/>
    </row>
    <row r="4711" spans="6:18" s="32" customFormat="1" x14ac:dyDescent="0.25">
      <c r="F4711" s="107"/>
      <c r="R4711" s="37"/>
    </row>
    <row r="4712" spans="6:18" s="32" customFormat="1" x14ac:dyDescent="0.25">
      <c r="F4712" s="107"/>
      <c r="R4712" s="37"/>
    </row>
    <row r="4713" spans="6:18" s="32" customFormat="1" x14ac:dyDescent="0.25">
      <c r="F4713" s="107"/>
      <c r="R4713" s="37"/>
    </row>
    <row r="4714" spans="6:18" s="32" customFormat="1" x14ac:dyDescent="0.25">
      <c r="F4714" s="107"/>
      <c r="R4714" s="37"/>
    </row>
    <row r="4715" spans="6:18" s="32" customFormat="1" x14ac:dyDescent="0.25">
      <c r="F4715" s="107"/>
      <c r="R4715" s="37"/>
    </row>
    <row r="4716" spans="6:18" s="32" customFormat="1" x14ac:dyDescent="0.25">
      <c r="F4716" s="107"/>
      <c r="R4716" s="37"/>
    </row>
    <row r="4717" spans="6:18" s="32" customFormat="1" x14ac:dyDescent="0.25">
      <c r="F4717" s="107"/>
      <c r="R4717" s="37"/>
    </row>
    <row r="4718" spans="6:18" s="32" customFormat="1" x14ac:dyDescent="0.25">
      <c r="F4718" s="107"/>
      <c r="R4718" s="37"/>
    </row>
    <row r="4719" spans="6:18" s="32" customFormat="1" x14ac:dyDescent="0.25">
      <c r="F4719" s="107"/>
      <c r="R4719" s="37"/>
    </row>
    <row r="4720" spans="6:18" s="32" customFormat="1" x14ac:dyDescent="0.25">
      <c r="F4720" s="107"/>
      <c r="R4720" s="37"/>
    </row>
    <row r="4721" spans="6:18" s="32" customFormat="1" x14ac:dyDescent="0.25">
      <c r="F4721" s="107"/>
      <c r="R4721" s="37"/>
    </row>
    <row r="4722" spans="6:18" s="32" customFormat="1" x14ac:dyDescent="0.25">
      <c r="F4722" s="107"/>
      <c r="R4722" s="37"/>
    </row>
    <row r="4723" spans="6:18" s="32" customFormat="1" x14ac:dyDescent="0.25">
      <c r="F4723" s="107"/>
      <c r="R4723" s="37"/>
    </row>
    <row r="4724" spans="6:18" s="32" customFormat="1" x14ac:dyDescent="0.25">
      <c r="F4724" s="107"/>
      <c r="R4724" s="37"/>
    </row>
    <row r="4725" spans="6:18" s="32" customFormat="1" x14ac:dyDescent="0.25">
      <c r="F4725" s="107"/>
      <c r="R4725" s="37"/>
    </row>
    <row r="4726" spans="6:18" s="32" customFormat="1" x14ac:dyDescent="0.25">
      <c r="F4726" s="107"/>
      <c r="R4726" s="37"/>
    </row>
    <row r="4727" spans="6:18" s="32" customFormat="1" x14ac:dyDescent="0.25">
      <c r="F4727" s="107"/>
      <c r="R4727" s="37"/>
    </row>
    <row r="4728" spans="6:18" s="32" customFormat="1" x14ac:dyDescent="0.25">
      <c r="F4728" s="107"/>
      <c r="R4728" s="37"/>
    </row>
    <row r="4729" spans="6:18" s="32" customFormat="1" x14ac:dyDescent="0.25">
      <c r="F4729" s="107"/>
      <c r="R4729" s="37"/>
    </row>
    <row r="4730" spans="6:18" s="32" customFormat="1" x14ac:dyDescent="0.25">
      <c r="F4730" s="107"/>
      <c r="R4730" s="37"/>
    </row>
    <row r="4731" spans="6:18" s="32" customFormat="1" x14ac:dyDescent="0.25">
      <c r="F4731" s="107"/>
      <c r="R4731" s="37"/>
    </row>
    <row r="4732" spans="6:18" s="32" customFormat="1" x14ac:dyDescent="0.25">
      <c r="F4732" s="107"/>
      <c r="R4732" s="37"/>
    </row>
    <row r="4733" spans="6:18" s="32" customFormat="1" x14ac:dyDescent="0.25">
      <c r="F4733" s="107"/>
      <c r="R4733" s="37"/>
    </row>
    <row r="4734" spans="6:18" s="32" customFormat="1" x14ac:dyDescent="0.25">
      <c r="F4734" s="107"/>
      <c r="R4734" s="37"/>
    </row>
    <row r="4735" spans="6:18" s="32" customFormat="1" x14ac:dyDescent="0.25">
      <c r="F4735" s="107"/>
      <c r="R4735" s="37"/>
    </row>
    <row r="4736" spans="6:18" s="32" customFormat="1" x14ac:dyDescent="0.25">
      <c r="F4736" s="107"/>
      <c r="R4736" s="37"/>
    </row>
    <row r="4737" spans="6:18" s="32" customFormat="1" x14ac:dyDescent="0.25">
      <c r="F4737" s="107"/>
      <c r="R4737" s="37"/>
    </row>
    <row r="4738" spans="6:18" s="32" customFormat="1" x14ac:dyDescent="0.25">
      <c r="F4738" s="107"/>
      <c r="R4738" s="37"/>
    </row>
    <row r="4739" spans="6:18" s="32" customFormat="1" x14ac:dyDescent="0.25">
      <c r="F4739" s="107"/>
      <c r="R4739" s="37"/>
    </row>
    <row r="4740" spans="6:18" s="32" customFormat="1" x14ac:dyDescent="0.25">
      <c r="F4740" s="107"/>
      <c r="R4740" s="37"/>
    </row>
    <row r="4741" spans="6:18" s="32" customFormat="1" x14ac:dyDescent="0.25">
      <c r="F4741" s="107"/>
      <c r="R4741" s="37"/>
    </row>
    <row r="4742" spans="6:18" s="32" customFormat="1" x14ac:dyDescent="0.25">
      <c r="F4742" s="107"/>
      <c r="R4742" s="37"/>
    </row>
    <row r="4743" spans="6:18" s="32" customFormat="1" x14ac:dyDescent="0.25">
      <c r="F4743" s="107"/>
      <c r="R4743" s="37"/>
    </row>
    <row r="4744" spans="6:18" s="32" customFormat="1" x14ac:dyDescent="0.25">
      <c r="F4744" s="107"/>
      <c r="R4744" s="37"/>
    </row>
    <row r="4745" spans="6:18" s="32" customFormat="1" x14ac:dyDescent="0.25">
      <c r="F4745" s="107"/>
      <c r="R4745" s="37"/>
    </row>
    <row r="4746" spans="6:18" s="32" customFormat="1" x14ac:dyDescent="0.25">
      <c r="F4746" s="107"/>
      <c r="R4746" s="37"/>
    </row>
    <row r="4747" spans="6:18" s="32" customFormat="1" x14ac:dyDescent="0.25">
      <c r="F4747" s="107"/>
      <c r="R4747" s="37"/>
    </row>
    <row r="4748" spans="6:18" s="32" customFormat="1" x14ac:dyDescent="0.25">
      <c r="F4748" s="107"/>
      <c r="R4748" s="37"/>
    </row>
    <row r="4749" spans="6:18" s="32" customFormat="1" x14ac:dyDescent="0.25">
      <c r="F4749" s="107"/>
      <c r="R4749" s="37"/>
    </row>
    <row r="4750" spans="6:18" s="32" customFormat="1" x14ac:dyDescent="0.25">
      <c r="F4750" s="107"/>
      <c r="R4750" s="37"/>
    </row>
    <row r="4751" spans="6:18" s="32" customFormat="1" x14ac:dyDescent="0.25">
      <c r="F4751" s="107"/>
      <c r="R4751" s="37"/>
    </row>
    <row r="4752" spans="6:18" s="32" customFormat="1" x14ac:dyDescent="0.25">
      <c r="F4752" s="107"/>
      <c r="R4752" s="37"/>
    </row>
    <row r="4753" spans="6:18" s="32" customFormat="1" x14ac:dyDescent="0.25">
      <c r="F4753" s="107"/>
      <c r="R4753" s="37"/>
    </row>
    <row r="4754" spans="6:18" s="32" customFormat="1" x14ac:dyDescent="0.25">
      <c r="F4754" s="107"/>
      <c r="R4754" s="37"/>
    </row>
    <row r="4755" spans="6:18" s="32" customFormat="1" x14ac:dyDescent="0.25">
      <c r="F4755" s="107"/>
      <c r="R4755" s="37"/>
    </row>
    <row r="4756" spans="6:18" s="32" customFormat="1" x14ac:dyDescent="0.25">
      <c r="F4756" s="107"/>
      <c r="R4756" s="37"/>
    </row>
    <row r="4757" spans="6:18" s="32" customFormat="1" x14ac:dyDescent="0.25">
      <c r="F4757" s="107"/>
      <c r="R4757" s="37"/>
    </row>
    <row r="4758" spans="6:18" s="32" customFormat="1" x14ac:dyDescent="0.25">
      <c r="F4758" s="107"/>
      <c r="R4758" s="37"/>
    </row>
    <row r="4759" spans="6:18" s="32" customFormat="1" x14ac:dyDescent="0.25">
      <c r="F4759" s="107"/>
      <c r="R4759" s="37"/>
    </row>
    <row r="4760" spans="6:18" s="32" customFormat="1" x14ac:dyDescent="0.25">
      <c r="F4760" s="107"/>
      <c r="R4760" s="37"/>
    </row>
    <row r="4761" spans="6:18" s="32" customFormat="1" x14ac:dyDescent="0.25">
      <c r="F4761" s="107"/>
      <c r="R4761" s="37"/>
    </row>
    <row r="4762" spans="6:18" s="32" customFormat="1" x14ac:dyDescent="0.25">
      <c r="F4762" s="107"/>
      <c r="R4762" s="37"/>
    </row>
    <row r="4763" spans="6:18" s="32" customFormat="1" x14ac:dyDescent="0.25">
      <c r="F4763" s="107"/>
      <c r="R4763" s="37"/>
    </row>
    <row r="4764" spans="6:18" s="32" customFormat="1" x14ac:dyDescent="0.25">
      <c r="F4764" s="107"/>
      <c r="R4764" s="37"/>
    </row>
    <row r="4765" spans="6:18" s="32" customFormat="1" x14ac:dyDescent="0.25">
      <c r="F4765" s="107"/>
      <c r="R4765" s="37"/>
    </row>
    <row r="4766" spans="6:18" s="32" customFormat="1" x14ac:dyDescent="0.25">
      <c r="F4766" s="107"/>
      <c r="R4766" s="37"/>
    </row>
    <row r="4767" spans="6:18" s="32" customFormat="1" x14ac:dyDescent="0.25">
      <c r="F4767" s="107"/>
      <c r="R4767" s="37"/>
    </row>
    <row r="4768" spans="6:18" s="32" customFormat="1" x14ac:dyDescent="0.25">
      <c r="F4768" s="107"/>
      <c r="R4768" s="37"/>
    </row>
    <row r="4769" spans="6:18" s="32" customFormat="1" x14ac:dyDescent="0.25">
      <c r="F4769" s="107"/>
      <c r="R4769" s="37"/>
    </row>
    <row r="4770" spans="6:18" s="32" customFormat="1" x14ac:dyDescent="0.25">
      <c r="F4770" s="107"/>
      <c r="R4770" s="37"/>
    </row>
    <row r="4771" spans="6:18" s="32" customFormat="1" x14ac:dyDescent="0.25">
      <c r="F4771" s="107"/>
      <c r="R4771" s="37"/>
    </row>
    <row r="4772" spans="6:18" s="32" customFormat="1" x14ac:dyDescent="0.25">
      <c r="F4772" s="107"/>
      <c r="R4772" s="37"/>
    </row>
    <row r="4773" spans="6:18" s="32" customFormat="1" x14ac:dyDescent="0.25">
      <c r="F4773" s="107"/>
      <c r="R4773" s="37"/>
    </row>
    <row r="4774" spans="6:18" s="32" customFormat="1" x14ac:dyDescent="0.25">
      <c r="F4774" s="107"/>
      <c r="R4774" s="37"/>
    </row>
    <row r="4775" spans="6:18" s="32" customFormat="1" x14ac:dyDescent="0.25">
      <c r="F4775" s="107"/>
      <c r="R4775" s="37"/>
    </row>
    <row r="4776" spans="6:18" s="32" customFormat="1" x14ac:dyDescent="0.25">
      <c r="F4776" s="107"/>
      <c r="R4776" s="37"/>
    </row>
    <row r="4777" spans="6:18" s="32" customFormat="1" x14ac:dyDescent="0.25">
      <c r="F4777" s="107"/>
      <c r="R4777" s="37"/>
    </row>
    <row r="4778" spans="6:18" s="32" customFormat="1" x14ac:dyDescent="0.25">
      <c r="F4778" s="107"/>
      <c r="R4778" s="37"/>
    </row>
    <row r="4779" spans="6:18" s="32" customFormat="1" x14ac:dyDescent="0.25">
      <c r="F4779" s="107"/>
      <c r="R4779" s="37"/>
    </row>
    <row r="4780" spans="6:18" s="32" customFormat="1" x14ac:dyDescent="0.25">
      <c r="F4780" s="107"/>
      <c r="R4780" s="37"/>
    </row>
    <row r="4781" spans="6:18" s="32" customFormat="1" x14ac:dyDescent="0.25">
      <c r="F4781" s="107"/>
      <c r="R4781" s="37"/>
    </row>
    <row r="4782" spans="6:18" s="32" customFormat="1" x14ac:dyDescent="0.25">
      <c r="F4782" s="107"/>
      <c r="R4782" s="37"/>
    </row>
    <row r="4783" spans="6:18" s="32" customFormat="1" x14ac:dyDescent="0.25">
      <c r="F4783" s="107"/>
      <c r="R4783" s="37"/>
    </row>
    <row r="4784" spans="6:18" s="32" customFormat="1" x14ac:dyDescent="0.25">
      <c r="F4784" s="107"/>
      <c r="R4784" s="37"/>
    </row>
    <row r="4785" spans="6:18" s="32" customFormat="1" x14ac:dyDescent="0.25">
      <c r="F4785" s="107"/>
      <c r="R4785" s="37"/>
    </row>
    <row r="4786" spans="6:18" s="32" customFormat="1" x14ac:dyDescent="0.25">
      <c r="F4786" s="107"/>
      <c r="R4786" s="37"/>
    </row>
    <row r="4787" spans="6:18" s="32" customFormat="1" x14ac:dyDescent="0.25">
      <c r="F4787" s="107"/>
      <c r="R4787" s="37"/>
    </row>
    <row r="4788" spans="6:18" s="32" customFormat="1" x14ac:dyDescent="0.25">
      <c r="F4788" s="107"/>
      <c r="R4788" s="37"/>
    </row>
    <row r="4789" spans="6:18" s="32" customFormat="1" x14ac:dyDescent="0.25">
      <c r="F4789" s="107"/>
      <c r="R4789" s="37"/>
    </row>
    <row r="4790" spans="6:18" s="32" customFormat="1" x14ac:dyDescent="0.25">
      <c r="F4790" s="107"/>
      <c r="R4790" s="37"/>
    </row>
    <row r="4791" spans="6:18" s="32" customFormat="1" x14ac:dyDescent="0.25">
      <c r="F4791" s="107"/>
      <c r="R4791" s="37"/>
    </row>
    <row r="4792" spans="6:18" s="32" customFormat="1" x14ac:dyDescent="0.25">
      <c r="F4792" s="107"/>
      <c r="R4792" s="37"/>
    </row>
    <row r="4793" spans="6:18" s="32" customFormat="1" x14ac:dyDescent="0.25">
      <c r="F4793" s="107"/>
      <c r="R4793" s="37"/>
    </row>
    <row r="4794" spans="6:18" s="32" customFormat="1" x14ac:dyDescent="0.25">
      <c r="F4794" s="107"/>
      <c r="R4794" s="37"/>
    </row>
    <row r="4795" spans="6:18" s="32" customFormat="1" x14ac:dyDescent="0.25">
      <c r="F4795" s="107"/>
      <c r="R4795" s="37"/>
    </row>
    <row r="4796" spans="6:18" s="32" customFormat="1" x14ac:dyDescent="0.25">
      <c r="F4796" s="107"/>
      <c r="R4796" s="37"/>
    </row>
    <row r="4797" spans="6:18" s="32" customFormat="1" x14ac:dyDescent="0.25">
      <c r="F4797" s="107"/>
      <c r="R4797" s="37"/>
    </row>
    <row r="4798" spans="6:18" s="32" customFormat="1" x14ac:dyDescent="0.25">
      <c r="F4798" s="107"/>
      <c r="R4798" s="37"/>
    </row>
    <row r="4799" spans="6:18" s="32" customFormat="1" x14ac:dyDescent="0.25">
      <c r="F4799" s="107"/>
      <c r="R4799" s="37"/>
    </row>
    <row r="4800" spans="6:18" s="32" customFormat="1" x14ac:dyDescent="0.25">
      <c r="F4800" s="107"/>
      <c r="R4800" s="37"/>
    </row>
    <row r="4801" spans="6:18" s="32" customFormat="1" x14ac:dyDescent="0.25">
      <c r="F4801" s="107"/>
      <c r="R4801" s="37"/>
    </row>
    <row r="4802" spans="6:18" s="32" customFormat="1" x14ac:dyDescent="0.25">
      <c r="F4802" s="107"/>
      <c r="R4802" s="37"/>
    </row>
    <row r="4803" spans="6:18" s="32" customFormat="1" x14ac:dyDescent="0.25">
      <c r="F4803" s="107"/>
      <c r="R4803" s="37"/>
    </row>
    <row r="4804" spans="6:18" s="32" customFormat="1" x14ac:dyDescent="0.25">
      <c r="F4804" s="107"/>
      <c r="R4804" s="37"/>
    </row>
    <row r="4805" spans="6:18" s="32" customFormat="1" x14ac:dyDescent="0.25">
      <c r="F4805" s="107"/>
      <c r="R4805" s="37"/>
    </row>
    <row r="4806" spans="6:18" s="32" customFormat="1" x14ac:dyDescent="0.25">
      <c r="F4806" s="107"/>
      <c r="R4806" s="37"/>
    </row>
    <row r="4807" spans="6:18" s="32" customFormat="1" x14ac:dyDescent="0.25">
      <c r="F4807" s="107"/>
      <c r="R4807" s="37"/>
    </row>
    <row r="4808" spans="6:18" s="32" customFormat="1" x14ac:dyDescent="0.25">
      <c r="F4808" s="107"/>
      <c r="R4808" s="37"/>
    </row>
    <row r="4809" spans="6:18" s="32" customFormat="1" x14ac:dyDescent="0.25">
      <c r="F4809" s="107"/>
      <c r="R4809" s="37"/>
    </row>
    <row r="4810" spans="6:18" s="32" customFormat="1" x14ac:dyDescent="0.25">
      <c r="F4810" s="107"/>
      <c r="R4810" s="37"/>
    </row>
    <row r="4811" spans="6:18" s="32" customFormat="1" x14ac:dyDescent="0.25">
      <c r="F4811" s="107"/>
      <c r="R4811" s="37"/>
    </row>
    <row r="4812" spans="6:18" s="32" customFormat="1" x14ac:dyDescent="0.25">
      <c r="F4812" s="107"/>
      <c r="R4812" s="37"/>
    </row>
    <row r="4813" spans="6:18" s="32" customFormat="1" x14ac:dyDescent="0.25">
      <c r="F4813" s="107"/>
      <c r="R4813" s="37"/>
    </row>
    <row r="4814" spans="6:18" s="32" customFormat="1" x14ac:dyDescent="0.25">
      <c r="F4814" s="107"/>
      <c r="R4814" s="37"/>
    </row>
    <row r="4815" spans="6:18" s="32" customFormat="1" x14ac:dyDescent="0.25">
      <c r="F4815" s="107"/>
      <c r="R4815" s="37"/>
    </row>
    <row r="4816" spans="6:18" s="32" customFormat="1" x14ac:dyDescent="0.25">
      <c r="F4816" s="107"/>
      <c r="R4816" s="37"/>
    </row>
    <row r="4817" spans="6:18" s="32" customFormat="1" x14ac:dyDescent="0.25">
      <c r="F4817" s="107"/>
      <c r="R4817" s="37"/>
    </row>
    <row r="4818" spans="6:18" s="32" customFormat="1" x14ac:dyDescent="0.25">
      <c r="F4818" s="107"/>
      <c r="R4818" s="37"/>
    </row>
    <row r="4819" spans="6:18" s="32" customFormat="1" x14ac:dyDescent="0.25">
      <c r="F4819" s="107"/>
      <c r="R4819" s="37"/>
    </row>
    <row r="4820" spans="6:18" s="32" customFormat="1" x14ac:dyDescent="0.25">
      <c r="F4820" s="107"/>
      <c r="R4820" s="37"/>
    </row>
    <row r="4821" spans="6:18" s="32" customFormat="1" x14ac:dyDescent="0.25">
      <c r="F4821" s="107"/>
      <c r="R4821" s="37"/>
    </row>
    <row r="4822" spans="6:18" s="32" customFormat="1" x14ac:dyDescent="0.25">
      <c r="F4822" s="107"/>
      <c r="R4822" s="37"/>
    </row>
    <row r="4823" spans="6:18" s="32" customFormat="1" x14ac:dyDescent="0.25">
      <c r="F4823" s="107"/>
      <c r="R4823" s="37"/>
    </row>
    <row r="4824" spans="6:18" s="32" customFormat="1" x14ac:dyDescent="0.25">
      <c r="F4824" s="107"/>
      <c r="R4824" s="37"/>
    </row>
    <row r="4825" spans="6:18" s="32" customFormat="1" x14ac:dyDescent="0.25">
      <c r="F4825" s="107"/>
      <c r="R4825" s="37"/>
    </row>
    <row r="4826" spans="6:18" s="32" customFormat="1" x14ac:dyDescent="0.25">
      <c r="F4826" s="107"/>
      <c r="R4826" s="37"/>
    </row>
    <row r="4827" spans="6:18" s="32" customFormat="1" x14ac:dyDescent="0.25">
      <c r="F4827" s="107"/>
      <c r="R4827" s="37"/>
    </row>
    <row r="4828" spans="6:18" s="32" customFormat="1" x14ac:dyDescent="0.25">
      <c r="F4828" s="107"/>
      <c r="R4828" s="37"/>
    </row>
    <row r="4829" spans="6:18" s="32" customFormat="1" x14ac:dyDescent="0.25">
      <c r="F4829" s="107"/>
      <c r="R4829" s="37"/>
    </row>
    <row r="4830" spans="6:18" s="32" customFormat="1" x14ac:dyDescent="0.25">
      <c r="F4830" s="107"/>
      <c r="R4830" s="37"/>
    </row>
    <row r="4831" spans="6:18" s="32" customFormat="1" x14ac:dyDescent="0.25">
      <c r="F4831" s="107"/>
      <c r="R4831" s="37"/>
    </row>
    <row r="4832" spans="6:18" s="32" customFormat="1" x14ac:dyDescent="0.25">
      <c r="F4832" s="107"/>
      <c r="R4832" s="37"/>
    </row>
    <row r="4833" spans="6:18" s="32" customFormat="1" x14ac:dyDescent="0.25">
      <c r="F4833" s="107"/>
      <c r="R4833" s="37"/>
    </row>
    <row r="4834" spans="6:18" s="32" customFormat="1" x14ac:dyDescent="0.25">
      <c r="F4834" s="107"/>
      <c r="R4834" s="37"/>
    </row>
    <row r="4835" spans="6:18" s="32" customFormat="1" x14ac:dyDescent="0.25">
      <c r="F4835" s="107"/>
      <c r="R4835" s="37"/>
    </row>
    <row r="4836" spans="6:18" s="32" customFormat="1" x14ac:dyDescent="0.25">
      <c r="F4836" s="107"/>
      <c r="R4836" s="37"/>
    </row>
    <row r="4837" spans="6:18" s="32" customFormat="1" x14ac:dyDescent="0.25">
      <c r="F4837" s="107"/>
      <c r="R4837" s="37"/>
    </row>
    <row r="4838" spans="6:18" s="32" customFormat="1" x14ac:dyDescent="0.25">
      <c r="F4838" s="107"/>
      <c r="R4838" s="37"/>
    </row>
    <row r="4839" spans="6:18" s="32" customFormat="1" x14ac:dyDescent="0.25">
      <c r="F4839" s="107"/>
      <c r="R4839" s="37"/>
    </row>
    <row r="4840" spans="6:18" s="32" customFormat="1" x14ac:dyDescent="0.25">
      <c r="F4840" s="107"/>
      <c r="R4840" s="37"/>
    </row>
    <row r="4841" spans="6:18" s="32" customFormat="1" x14ac:dyDescent="0.25">
      <c r="F4841" s="107"/>
      <c r="R4841" s="37"/>
    </row>
    <row r="4842" spans="6:18" s="32" customFormat="1" x14ac:dyDescent="0.25">
      <c r="F4842" s="107"/>
      <c r="R4842" s="37"/>
    </row>
    <row r="4843" spans="6:18" s="32" customFormat="1" x14ac:dyDescent="0.25">
      <c r="F4843" s="107"/>
      <c r="R4843" s="37"/>
    </row>
    <row r="4844" spans="6:18" s="32" customFormat="1" x14ac:dyDescent="0.25">
      <c r="F4844" s="107"/>
      <c r="R4844" s="37"/>
    </row>
    <row r="4845" spans="6:18" s="32" customFormat="1" x14ac:dyDescent="0.25">
      <c r="F4845" s="107"/>
      <c r="R4845" s="37"/>
    </row>
    <row r="4846" spans="6:18" s="32" customFormat="1" x14ac:dyDescent="0.25">
      <c r="F4846" s="107"/>
      <c r="R4846" s="37"/>
    </row>
    <row r="4847" spans="6:18" s="32" customFormat="1" x14ac:dyDescent="0.25">
      <c r="F4847" s="107"/>
      <c r="R4847" s="37"/>
    </row>
    <row r="4848" spans="6:18" s="32" customFormat="1" x14ac:dyDescent="0.25">
      <c r="F4848" s="107"/>
      <c r="R4848" s="37"/>
    </row>
    <row r="4849" spans="6:18" s="32" customFormat="1" x14ac:dyDescent="0.25">
      <c r="F4849" s="107"/>
      <c r="R4849" s="37"/>
    </row>
    <row r="4850" spans="6:18" s="32" customFormat="1" x14ac:dyDescent="0.25">
      <c r="F4850" s="107"/>
      <c r="R4850" s="37"/>
    </row>
    <row r="4851" spans="6:18" s="32" customFormat="1" x14ac:dyDescent="0.25">
      <c r="F4851" s="107"/>
      <c r="R4851" s="37"/>
    </row>
    <row r="4852" spans="6:18" s="32" customFormat="1" x14ac:dyDescent="0.25">
      <c r="F4852" s="107"/>
      <c r="R4852" s="37"/>
    </row>
    <row r="4853" spans="6:18" s="32" customFormat="1" x14ac:dyDescent="0.25">
      <c r="F4853" s="107"/>
      <c r="R4853" s="37"/>
    </row>
    <row r="4854" spans="6:18" s="32" customFormat="1" x14ac:dyDescent="0.25">
      <c r="F4854" s="107"/>
      <c r="R4854" s="37"/>
    </row>
    <row r="4855" spans="6:18" s="32" customFormat="1" x14ac:dyDescent="0.25">
      <c r="F4855" s="107"/>
      <c r="R4855" s="37"/>
    </row>
    <row r="4856" spans="6:18" s="32" customFormat="1" x14ac:dyDescent="0.25">
      <c r="F4856" s="107"/>
      <c r="R4856" s="37"/>
    </row>
    <row r="4857" spans="6:18" s="32" customFormat="1" x14ac:dyDescent="0.25">
      <c r="F4857" s="107"/>
      <c r="R4857" s="37"/>
    </row>
    <row r="4858" spans="6:18" s="32" customFormat="1" x14ac:dyDescent="0.25">
      <c r="F4858" s="107"/>
      <c r="R4858" s="37"/>
    </row>
    <row r="4859" spans="6:18" s="32" customFormat="1" x14ac:dyDescent="0.25">
      <c r="F4859" s="107"/>
      <c r="R4859" s="37"/>
    </row>
    <row r="4860" spans="6:18" s="32" customFormat="1" x14ac:dyDescent="0.25">
      <c r="F4860" s="107"/>
      <c r="R4860" s="37"/>
    </row>
    <row r="4861" spans="6:18" s="32" customFormat="1" x14ac:dyDescent="0.25">
      <c r="F4861" s="107"/>
      <c r="R4861" s="37"/>
    </row>
    <row r="4862" spans="6:18" s="32" customFormat="1" x14ac:dyDescent="0.25">
      <c r="F4862" s="107"/>
      <c r="R4862" s="37"/>
    </row>
    <row r="4863" spans="6:18" s="32" customFormat="1" x14ac:dyDescent="0.25">
      <c r="F4863" s="107"/>
      <c r="R4863" s="37"/>
    </row>
    <row r="4864" spans="6:18" s="32" customFormat="1" x14ac:dyDescent="0.25">
      <c r="F4864" s="107"/>
      <c r="R4864" s="37"/>
    </row>
    <row r="4865" spans="6:18" s="32" customFormat="1" x14ac:dyDescent="0.25">
      <c r="F4865" s="107"/>
      <c r="R4865" s="37"/>
    </row>
    <row r="4866" spans="6:18" s="32" customFormat="1" x14ac:dyDescent="0.25">
      <c r="F4866" s="107"/>
      <c r="R4866" s="37"/>
    </row>
    <row r="4867" spans="6:18" s="32" customFormat="1" x14ac:dyDescent="0.25">
      <c r="F4867" s="107"/>
      <c r="R4867" s="37"/>
    </row>
    <row r="4868" spans="6:18" s="32" customFormat="1" x14ac:dyDescent="0.25">
      <c r="F4868" s="107"/>
      <c r="R4868" s="37"/>
    </row>
    <row r="4869" spans="6:18" s="32" customFormat="1" x14ac:dyDescent="0.25">
      <c r="F4869" s="107"/>
      <c r="R4869" s="37"/>
    </row>
    <row r="4870" spans="6:18" s="32" customFormat="1" x14ac:dyDescent="0.25">
      <c r="F4870" s="107"/>
      <c r="R4870" s="37"/>
    </row>
    <row r="4871" spans="6:18" s="32" customFormat="1" x14ac:dyDescent="0.25">
      <c r="F4871" s="107"/>
      <c r="R4871" s="37"/>
    </row>
    <row r="4872" spans="6:18" s="32" customFormat="1" x14ac:dyDescent="0.25">
      <c r="F4872" s="107"/>
      <c r="R4872" s="37"/>
    </row>
    <row r="4873" spans="6:18" s="32" customFormat="1" x14ac:dyDescent="0.25">
      <c r="F4873" s="107"/>
      <c r="R4873" s="37"/>
    </row>
    <row r="4874" spans="6:18" s="32" customFormat="1" x14ac:dyDescent="0.25">
      <c r="F4874" s="107"/>
      <c r="R4874" s="37"/>
    </row>
    <row r="4875" spans="6:18" s="32" customFormat="1" x14ac:dyDescent="0.25">
      <c r="F4875" s="107"/>
      <c r="R4875" s="37"/>
    </row>
    <row r="4876" spans="6:18" s="32" customFormat="1" x14ac:dyDescent="0.25">
      <c r="F4876" s="107"/>
      <c r="R4876" s="37"/>
    </row>
    <row r="4877" spans="6:18" s="32" customFormat="1" x14ac:dyDescent="0.25">
      <c r="F4877" s="107"/>
      <c r="R4877" s="37"/>
    </row>
    <row r="4878" spans="6:18" s="32" customFormat="1" x14ac:dyDescent="0.25">
      <c r="F4878" s="107"/>
      <c r="R4878" s="37"/>
    </row>
    <row r="4879" spans="6:18" s="32" customFormat="1" x14ac:dyDescent="0.25">
      <c r="F4879" s="107"/>
      <c r="R4879" s="37"/>
    </row>
    <row r="4880" spans="6:18" s="32" customFormat="1" x14ac:dyDescent="0.25">
      <c r="F4880" s="107"/>
      <c r="R4880" s="37"/>
    </row>
    <row r="4881" spans="6:18" s="32" customFormat="1" x14ac:dyDescent="0.25">
      <c r="F4881" s="107"/>
      <c r="R4881" s="37"/>
    </row>
    <row r="4882" spans="6:18" s="32" customFormat="1" x14ac:dyDescent="0.25">
      <c r="F4882" s="107"/>
      <c r="R4882" s="37"/>
    </row>
    <row r="4883" spans="6:18" s="32" customFormat="1" x14ac:dyDescent="0.25">
      <c r="F4883" s="107"/>
      <c r="R4883" s="37"/>
    </row>
    <row r="4884" spans="6:18" s="32" customFormat="1" x14ac:dyDescent="0.25">
      <c r="F4884" s="107"/>
      <c r="R4884" s="37"/>
    </row>
    <row r="4885" spans="6:18" s="32" customFormat="1" x14ac:dyDescent="0.25">
      <c r="F4885" s="107"/>
      <c r="R4885" s="37"/>
    </row>
    <row r="4886" spans="6:18" s="32" customFormat="1" x14ac:dyDescent="0.25">
      <c r="F4886" s="107"/>
      <c r="R4886" s="37"/>
    </row>
    <row r="4887" spans="6:18" s="32" customFormat="1" x14ac:dyDescent="0.25">
      <c r="F4887" s="107"/>
      <c r="R4887" s="37"/>
    </row>
    <row r="4888" spans="6:18" s="32" customFormat="1" x14ac:dyDescent="0.25">
      <c r="F4888" s="107"/>
      <c r="R4888" s="37"/>
    </row>
    <row r="4889" spans="6:18" s="32" customFormat="1" x14ac:dyDescent="0.25">
      <c r="F4889" s="107"/>
      <c r="R4889" s="37"/>
    </row>
    <row r="4890" spans="6:18" s="32" customFormat="1" x14ac:dyDescent="0.25">
      <c r="F4890" s="107"/>
      <c r="R4890" s="37"/>
    </row>
    <row r="4891" spans="6:18" s="32" customFormat="1" x14ac:dyDescent="0.25">
      <c r="F4891" s="107"/>
      <c r="R4891" s="37"/>
    </row>
    <row r="4892" spans="6:18" s="32" customFormat="1" x14ac:dyDescent="0.25">
      <c r="F4892" s="107"/>
      <c r="R4892" s="37"/>
    </row>
    <row r="4893" spans="6:18" s="32" customFormat="1" x14ac:dyDescent="0.25">
      <c r="F4893" s="107"/>
      <c r="R4893" s="37"/>
    </row>
    <row r="4894" spans="6:18" s="32" customFormat="1" x14ac:dyDescent="0.25">
      <c r="F4894" s="107"/>
      <c r="R4894" s="37"/>
    </row>
    <row r="4895" spans="6:18" s="32" customFormat="1" x14ac:dyDescent="0.25">
      <c r="F4895" s="107"/>
      <c r="R4895" s="37"/>
    </row>
    <row r="4896" spans="6:18" s="32" customFormat="1" x14ac:dyDescent="0.25">
      <c r="F4896" s="107"/>
      <c r="R4896" s="37"/>
    </row>
    <row r="4897" spans="6:18" s="32" customFormat="1" x14ac:dyDescent="0.25">
      <c r="F4897" s="107"/>
      <c r="R4897" s="37"/>
    </row>
    <row r="4898" spans="6:18" s="32" customFormat="1" x14ac:dyDescent="0.25">
      <c r="F4898" s="107"/>
      <c r="R4898" s="37"/>
    </row>
    <row r="4899" spans="6:18" s="32" customFormat="1" x14ac:dyDescent="0.25">
      <c r="F4899" s="107"/>
      <c r="R4899" s="37"/>
    </row>
    <row r="4900" spans="6:18" s="32" customFormat="1" x14ac:dyDescent="0.25">
      <c r="F4900" s="107"/>
      <c r="R4900" s="37"/>
    </row>
    <row r="4901" spans="6:18" s="32" customFormat="1" x14ac:dyDescent="0.25">
      <c r="F4901" s="107"/>
      <c r="R4901" s="37"/>
    </row>
    <row r="4902" spans="6:18" s="32" customFormat="1" x14ac:dyDescent="0.25">
      <c r="F4902" s="107"/>
      <c r="R4902" s="37"/>
    </row>
    <row r="4903" spans="6:18" s="32" customFormat="1" x14ac:dyDescent="0.25">
      <c r="F4903" s="107"/>
      <c r="R4903" s="37"/>
    </row>
    <row r="4904" spans="6:18" s="32" customFormat="1" x14ac:dyDescent="0.25">
      <c r="F4904" s="107"/>
      <c r="R4904" s="37"/>
    </row>
    <row r="4905" spans="6:18" s="32" customFormat="1" x14ac:dyDescent="0.25">
      <c r="F4905" s="107"/>
      <c r="R4905" s="37"/>
    </row>
    <row r="4906" spans="6:18" s="32" customFormat="1" x14ac:dyDescent="0.25">
      <c r="F4906" s="107"/>
      <c r="R4906" s="37"/>
    </row>
    <row r="4907" spans="6:18" s="32" customFormat="1" x14ac:dyDescent="0.25">
      <c r="F4907" s="107"/>
      <c r="R4907" s="37"/>
    </row>
    <row r="4908" spans="6:18" s="32" customFormat="1" x14ac:dyDescent="0.25">
      <c r="F4908" s="107"/>
      <c r="R4908" s="37"/>
    </row>
    <row r="4909" spans="6:18" s="32" customFormat="1" x14ac:dyDescent="0.25">
      <c r="F4909" s="107"/>
      <c r="R4909" s="37"/>
    </row>
    <row r="4910" spans="6:18" s="32" customFormat="1" x14ac:dyDescent="0.25">
      <c r="F4910" s="107"/>
      <c r="R4910" s="37"/>
    </row>
    <row r="4911" spans="6:18" s="32" customFormat="1" x14ac:dyDescent="0.25">
      <c r="F4911" s="107"/>
      <c r="R4911" s="37"/>
    </row>
    <row r="4912" spans="6:18" s="32" customFormat="1" x14ac:dyDescent="0.25">
      <c r="F4912" s="107"/>
      <c r="R4912" s="37"/>
    </row>
    <row r="4913" spans="6:18" s="32" customFormat="1" x14ac:dyDescent="0.25">
      <c r="F4913" s="107"/>
      <c r="R4913" s="37"/>
    </row>
    <row r="4914" spans="6:18" s="32" customFormat="1" x14ac:dyDescent="0.25">
      <c r="F4914" s="107"/>
      <c r="R4914" s="37"/>
    </row>
    <row r="4915" spans="6:18" s="32" customFormat="1" x14ac:dyDescent="0.25">
      <c r="F4915" s="107"/>
      <c r="R4915" s="37"/>
    </row>
    <row r="4916" spans="6:18" s="32" customFormat="1" x14ac:dyDescent="0.25">
      <c r="F4916" s="107"/>
      <c r="R4916" s="37"/>
    </row>
    <row r="4917" spans="6:18" s="32" customFormat="1" x14ac:dyDescent="0.25">
      <c r="F4917" s="107"/>
      <c r="R4917" s="37"/>
    </row>
    <row r="4918" spans="6:18" s="32" customFormat="1" x14ac:dyDescent="0.25">
      <c r="F4918" s="107"/>
      <c r="R4918" s="37"/>
    </row>
    <row r="4919" spans="6:18" s="32" customFormat="1" x14ac:dyDescent="0.25">
      <c r="F4919" s="107"/>
      <c r="R4919" s="37"/>
    </row>
    <row r="4920" spans="6:18" s="32" customFormat="1" x14ac:dyDescent="0.25">
      <c r="F4920" s="107"/>
      <c r="R4920" s="37"/>
    </row>
    <row r="4921" spans="6:18" s="32" customFormat="1" x14ac:dyDescent="0.25">
      <c r="F4921" s="107"/>
      <c r="R4921" s="37"/>
    </row>
    <row r="4922" spans="6:18" s="32" customFormat="1" x14ac:dyDescent="0.25">
      <c r="F4922" s="107"/>
      <c r="R4922" s="37"/>
    </row>
    <row r="4923" spans="6:18" s="32" customFormat="1" x14ac:dyDescent="0.25">
      <c r="F4923" s="107"/>
      <c r="R4923" s="37"/>
    </row>
    <row r="4924" spans="6:18" s="32" customFormat="1" x14ac:dyDescent="0.25">
      <c r="F4924" s="107"/>
      <c r="R4924" s="37"/>
    </row>
    <row r="4925" spans="6:18" s="32" customFormat="1" x14ac:dyDescent="0.25">
      <c r="F4925" s="107"/>
      <c r="R4925" s="37"/>
    </row>
    <row r="4926" spans="6:18" s="32" customFormat="1" x14ac:dyDescent="0.25">
      <c r="F4926" s="107"/>
      <c r="R4926" s="37"/>
    </row>
    <row r="4927" spans="6:18" s="32" customFormat="1" x14ac:dyDescent="0.25">
      <c r="F4927" s="107"/>
      <c r="R4927" s="37"/>
    </row>
    <row r="4928" spans="6:18" s="32" customFormat="1" x14ac:dyDescent="0.25">
      <c r="F4928" s="107"/>
      <c r="R4928" s="37"/>
    </row>
    <row r="4929" spans="6:18" s="32" customFormat="1" x14ac:dyDescent="0.25">
      <c r="F4929" s="107"/>
      <c r="R4929" s="37"/>
    </row>
    <row r="4930" spans="6:18" s="32" customFormat="1" x14ac:dyDescent="0.25">
      <c r="F4930" s="107"/>
      <c r="R4930" s="37"/>
    </row>
    <row r="4931" spans="6:18" s="32" customFormat="1" x14ac:dyDescent="0.25">
      <c r="F4931" s="107"/>
      <c r="R4931" s="37"/>
    </row>
    <row r="4932" spans="6:18" s="32" customFormat="1" x14ac:dyDescent="0.25">
      <c r="F4932" s="107"/>
      <c r="R4932" s="37"/>
    </row>
    <row r="4933" spans="6:18" s="32" customFormat="1" x14ac:dyDescent="0.25">
      <c r="F4933" s="107"/>
      <c r="R4933" s="37"/>
    </row>
    <row r="4934" spans="6:18" s="32" customFormat="1" x14ac:dyDescent="0.25">
      <c r="F4934" s="107"/>
      <c r="R4934" s="37"/>
    </row>
    <row r="4935" spans="6:18" s="32" customFormat="1" x14ac:dyDescent="0.25">
      <c r="F4935" s="107"/>
      <c r="R4935" s="37"/>
    </row>
    <row r="4936" spans="6:18" s="32" customFormat="1" x14ac:dyDescent="0.25">
      <c r="F4936" s="107"/>
      <c r="R4936" s="37"/>
    </row>
    <row r="4937" spans="6:18" s="32" customFormat="1" x14ac:dyDescent="0.25">
      <c r="F4937" s="107"/>
      <c r="R4937" s="37"/>
    </row>
    <row r="4938" spans="6:18" s="32" customFormat="1" x14ac:dyDescent="0.25">
      <c r="F4938" s="107"/>
      <c r="R4938" s="37"/>
    </row>
    <row r="4939" spans="6:18" s="32" customFormat="1" x14ac:dyDescent="0.25">
      <c r="F4939" s="107"/>
      <c r="R4939" s="37"/>
    </row>
    <row r="4940" spans="6:18" s="32" customFormat="1" x14ac:dyDescent="0.25">
      <c r="F4940" s="107"/>
      <c r="R4940" s="37"/>
    </row>
    <row r="4941" spans="6:18" s="32" customFormat="1" x14ac:dyDescent="0.25">
      <c r="F4941" s="107"/>
      <c r="R4941" s="37"/>
    </row>
    <row r="4942" spans="6:18" s="32" customFormat="1" x14ac:dyDescent="0.25">
      <c r="F4942" s="107"/>
      <c r="R4942" s="37"/>
    </row>
    <row r="4943" spans="6:18" s="32" customFormat="1" x14ac:dyDescent="0.25">
      <c r="F4943" s="107"/>
      <c r="R4943" s="37"/>
    </row>
    <row r="4944" spans="6:18" s="32" customFormat="1" x14ac:dyDescent="0.25">
      <c r="F4944" s="107"/>
      <c r="R4944" s="37"/>
    </row>
    <row r="4945" spans="6:18" s="32" customFormat="1" x14ac:dyDescent="0.25">
      <c r="F4945" s="107"/>
      <c r="R4945" s="37"/>
    </row>
    <row r="4946" spans="6:18" s="32" customFormat="1" x14ac:dyDescent="0.25">
      <c r="F4946" s="107"/>
      <c r="R4946" s="37"/>
    </row>
    <row r="4947" spans="6:18" s="32" customFormat="1" x14ac:dyDescent="0.25">
      <c r="F4947" s="107"/>
      <c r="R4947" s="37"/>
    </row>
    <row r="4948" spans="6:18" s="32" customFormat="1" x14ac:dyDescent="0.25">
      <c r="F4948" s="107"/>
      <c r="R4948" s="37"/>
    </row>
    <row r="4949" spans="6:18" s="32" customFormat="1" x14ac:dyDescent="0.25">
      <c r="F4949" s="107"/>
      <c r="R4949" s="37"/>
    </row>
    <row r="4950" spans="6:18" s="32" customFormat="1" x14ac:dyDescent="0.25">
      <c r="F4950" s="107"/>
      <c r="R4950" s="37"/>
    </row>
    <row r="4951" spans="6:18" s="32" customFormat="1" x14ac:dyDescent="0.25">
      <c r="F4951" s="107"/>
      <c r="R4951" s="37"/>
    </row>
    <row r="4952" spans="6:18" s="32" customFormat="1" x14ac:dyDescent="0.25">
      <c r="F4952" s="107"/>
      <c r="R4952" s="37"/>
    </row>
    <row r="4953" spans="6:18" s="32" customFormat="1" x14ac:dyDescent="0.25">
      <c r="F4953" s="107"/>
      <c r="R4953" s="37"/>
    </row>
    <row r="4954" spans="6:18" s="32" customFormat="1" x14ac:dyDescent="0.25">
      <c r="F4954" s="107"/>
      <c r="R4954" s="37"/>
    </row>
    <row r="4955" spans="6:18" s="32" customFormat="1" x14ac:dyDescent="0.25">
      <c r="F4955" s="107"/>
      <c r="R4955" s="37"/>
    </row>
    <row r="4956" spans="6:18" s="32" customFormat="1" x14ac:dyDescent="0.25">
      <c r="F4956" s="107"/>
      <c r="R4956" s="37"/>
    </row>
    <row r="4957" spans="6:18" s="32" customFormat="1" x14ac:dyDescent="0.25">
      <c r="F4957" s="107"/>
      <c r="R4957" s="37"/>
    </row>
    <row r="4958" spans="6:18" s="32" customFormat="1" x14ac:dyDescent="0.25">
      <c r="F4958" s="107"/>
      <c r="R4958" s="37"/>
    </row>
    <row r="4959" spans="6:18" s="32" customFormat="1" x14ac:dyDescent="0.25">
      <c r="F4959" s="107"/>
      <c r="R4959" s="37"/>
    </row>
    <row r="4960" spans="6:18" s="32" customFormat="1" x14ac:dyDescent="0.25">
      <c r="F4960" s="107"/>
      <c r="R4960" s="37"/>
    </row>
    <row r="4961" spans="6:18" s="32" customFormat="1" x14ac:dyDescent="0.25">
      <c r="F4961" s="107"/>
      <c r="R4961" s="37"/>
    </row>
    <row r="4962" spans="6:18" s="32" customFormat="1" x14ac:dyDescent="0.25">
      <c r="F4962" s="107"/>
      <c r="R4962" s="37"/>
    </row>
    <row r="4963" spans="6:18" s="32" customFormat="1" x14ac:dyDescent="0.25">
      <c r="F4963" s="107"/>
      <c r="R4963" s="37"/>
    </row>
    <row r="4964" spans="6:18" s="32" customFormat="1" x14ac:dyDescent="0.25">
      <c r="F4964" s="107"/>
      <c r="R4964" s="37"/>
    </row>
    <row r="4965" spans="6:18" s="32" customFormat="1" x14ac:dyDescent="0.25">
      <c r="F4965" s="107"/>
      <c r="R4965" s="37"/>
    </row>
    <row r="4966" spans="6:18" s="32" customFormat="1" x14ac:dyDescent="0.25">
      <c r="F4966" s="107"/>
      <c r="R4966" s="37"/>
    </row>
    <row r="4967" spans="6:18" s="32" customFormat="1" x14ac:dyDescent="0.25">
      <c r="F4967" s="107"/>
      <c r="R4967" s="37"/>
    </row>
    <row r="4968" spans="6:18" s="32" customFormat="1" x14ac:dyDescent="0.25">
      <c r="F4968" s="107"/>
      <c r="R4968" s="37"/>
    </row>
    <row r="4969" spans="6:18" s="32" customFormat="1" x14ac:dyDescent="0.25">
      <c r="F4969" s="107"/>
      <c r="R4969" s="37"/>
    </row>
    <row r="4970" spans="6:18" s="32" customFormat="1" x14ac:dyDescent="0.25">
      <c r="F4970" s="107"/>
      <c r="R4970" s="37"/>
    </row>
    <row r="4971" spans="6:18" s="32" customFormat="1" x14ac:dyDescent="0.25">
      <c r="F4971" s="107"/>
      <c r="R4971" s="37"/>
    </row>
    <row r="4972" spans="6:18" s="32" customFormat="1" x14ac:dyDescent="0.25">
      <c r="F4972" s="107"/>
      <c r="R4972" s="37"/>
    </row>
    <row r="4973" spans="6:18" s="32" customFormat="1" x14ac:dyDescent="0.25">
      <c r="F4973" s="107"/>
      <c r="R4973" s="37"/>
    </row>
    <row r="4974" spans="6:18" s="32" customFormat="1" x14ac:dyDescent="0.25">
      <c r="F4974" s="107"/>
      <c r="R4974" s="37"/>
    </row>
    <row r="4975" spans="6:18" s="32" customFormat="1" x14ac:dyDescent="0.25">
      <c r="F4975" s="107"/>
      <c r="R4975" s="37"/>
    </row>
    <row r="4976" spans="6:18" s="32" customFormat="1" x14ac:dyDescent="0.25">
      <c r="F4976" s="107"/>
      <c r="R4976" s="37"/>
    </row>
    <row r="4977" spans="6:18" s="32" customFormat="1" x14ac:dyDescent="0.25">
      <c r="F4977" s="107"/>
      <c r="R4977" s="37"/>
    </row>
    <row r="4978" spans="6:18" s="32" customFormat="1" x14ac:dyDescent="0.25">
      <c r="F4978" s="107"/>
      <c r="R4978" s="37"/>
    </row>
    <row r="4979" spans="6:18" s="32" customFormat="1" x14ac:dyDescent="0.25">
      <c r="F4979" s="107"/>
      <c r="R4979" s="37"/>
    </row>
    <row r="4980" spans="6:18" s="32" customFormat="1" x14ac:dyDescent="0.25">
      <c r="F4980" s="107"/>
      <c r="R4980" s="37"/>
    </row>
    <row r="4981" spans="6:18" s="32" customFormat="1" x14ac:dyDescent="0.25">
      <c r="F4981" s="107"/>
      <c r="R4981" s="37"/>
    </row>
    <row r="4982" spans="6:18" s="32" customFormat="1" x14ac:dyDescent="0.25">
      <c r="F4982" s="107"/>
      <c r="R4982" s="37"/>
    </row>
    <row r="4983" spans="6:18" s="32" customFormat="1" x14ac:dyDescent="0.25">
      <c r="F4983" s="107"/>
      <c r="R4983" s="37"/>
    </row>
    <row r="4984" spans="6:18" s="32" customFormat="1" x14ac:dyDescent="0.25">
      <c r="F4984" s="107"/>
      <c r="R4984" s="37"/>
    </row>
    <row r="4985" spans="6:18" s="32" customFormat="1" x14ac:dyDescent="0.25">
      <c r="F4985" s="107"/>
      <c r="R4985" s="37"/>
    </row>
    <row r="4986" spans="6:18" s="32" customFormat="1" x14ac:dyDescent="0.25">
      <c r="F4986" s="107"/>
      <c r="R4986" s="37"/>
    </row>
    <row r="4987" spans="6:18" s="32" customFormat="1" x14ac:dyDescent="0.25">
      <c r="F4987" s="107"/>
      <c r="R4987" s="37"/>
    </row>
    <row r="4988" spans="6:18" s="32" customFormat="1" x14ac:dyDescent="0.25">
      <c r="F4988" s="107"/>
      <c r="R4988" s="37"/>
    </row>
    <row r="4989" spans="6:18" s="32" customFormat="1" x14ac:dyDescent="0.25">
      <c r="F4989" s="107"/>
      <c r="R4989" s="37"/>
    </row>
    <row r="4990" spans="6:18" s="32" customFormat="1" x14ac:dyDescent="0.25">
      <c r="F4990" s="107"/>
      <c r="R4990" s="37"/>
    </row>
    <row r="4991" spans="6:18" s="32" customFormat="1" x14ac:dyDescent="0.25">
      <c r="F4991" s="107"/>
      <c r="R4991" s="37"/>
    </row>
    <row r="4992" spans="6:18" s="32" customFormat="1" x14ac:dyDescent="0.25">
      <c r="F4992" s="107"/>
      <c r="R4992" s="37"/>
    </row>
    <row r="4993" spans="6:18" s="32" customFormat="1" x14ac:dyDescent="0.25">
      <c r="F4993" s="107"/>
      <c r="R4993" s="37"/>
    </row>
    <row r="4994" spans="6:18" s="32" customFormat="1" x14ac:dyDescent="0.25">
      <c r="F4994" s="107"/>
      <c r="R4994" s="37"/>
    </row>
    <row r="4995" spans="6:18" s="32" customFormat="1" x14ac:dyDescent="0.25">
      <c r="F4995" s="107"/>
      <c r="R4995" s="37"/>
    </row>
    <row r="4996" spans="6:18" s="32" customFormat="1" x14ac:dyDescent="0.25">
      <c r="F4996" s="107"/>
      <c r="R4996" s="37"/>
    </row>
    <row r="4997" spans="6:18" s="32" customFormat="1" x14ac:dyDescent="0.25">
      <c r="F4997" s="107"/>
      <c r="R4997" s="37"/>
    </row>
    <row r="4998" spans="6:18" s="32" customFormat="1" x14ac:dyDescent="0.25">
      <c r="F4998" s="107"/>
      <c r="R4998" s="37"/>
    </row>
    <row r="4999" spans="6:18" s="32" customFormat="1" x14ac:dyDescent="0.25">
      <c r="F4999" s="107"/>
      <c r="R4999" s="37"/>
    </row>
    <row r="5000" spans="6:18" s="32" customFormat="1" x14ac:dyDescent="0.25">
      <c r="F5000" s="107"/>
      <c r="R5000" s="37"/>
    </row>
    <row r="5001" spans="6:18" s="32" customFormat="1" x14ac:dyDescent="0.25">
      <c r="F5001" s="107"/>
      <c r="R5001" s="37"/>
    </row>
    <row r="5002" spans="6:18" s="32" customFormat="1" x14ac:dyDescent="0.25">
      <c r="F5002" s="107"/>
      <c r="R5002" s="37"/>
    </row>
    <row r="5003" spans="6:18" s="32" customFormat="1" x14ac:dyDescent="0.25">
      <c r="F5003" s="107"/>
      <c r="R5003" s="37"/>
    </row>
    <row r="5004" spans="6:18" s="32" customFormat="1" x14ac:dyDescent="0.25">
      <c r="F5004" s="107"/>
      <c r="R5004" s="37"/>
    </row>
    <row r="5005" spans="6:18" s="32" customFormat="1" x14ac:dyDescent="0.25">
      <c r="F5005" s="107"/>
      <c r="R5005" s="37"/>
    </row>
    <row r="5006" spans="6:18" s="32" customFormat="1" x14ac:dyDescent="0.25">
      <c r="F5006" s="107"/>
      <c r="R5006" s="37"/>
    </row>
    <row r="5007" spans="6:18" s="32" customFormat="1" x14ac:dyDescent="0.25">
      <c r="F5007" s="107"/>
      <c r="R5007" s="37"/>
    </row>
    <row r="5008" spans="6:18" s="32" customFormat="1" x14ac:dyDescent="0.25">
      <c r="F5008" s="107"/>
      <c r="R5008" s="37"/>
    </row>
    <row r="5009" spans="6:18" s="32" customFormat="1" x14ac:dyDescent="0.25">
      <c r="F5009" s="107"/>
      <c r="R5009" s="37"/>
    </row>
    <row r="5010" spans="6:18" s="32" customFormat="1" x14ac:dyDescent="0.25">
      <c r="F5010" s="107"/>
      <c r="R5010" s="37"/>
    </row>
    <row r="5011" spans="6:18" s="32" customFormat="1" x14ac:dyDescent="0.25">
      <c r="F5011" s="107"/>
      <c r="R5011" s="37"/>
    </row>
    <row r="5012" spans="6:18" s="32" customFormat="1" x14ac:dyDescent="0.25">
      <c r="F5012" s="107"/>
      <c r="R5012" s="37"/>
    </row>
    <row r="5013" spans="6:18" s="32" customFormat="1" x14ac:dyDescent="0.25">
      <c r="F5013" s="107"/>
      <c r="R5013" s="37"/>
    </row>
    <row r="5014" spans="6:18" s="32" customFormat="1" x14ac:dyDescent="0.25">
      <c r="F5014" s="107"/>
      <c r="R5014" s="37"/>
    </row>
    <row r="5015" spans="6:18" s="32" customFormat="1" x14ac:dyDescent="0.25">
      <c r="F5015" s="107"/>
      <c r="R5015" s="37"/>
    </row>
    <row r="5016" spans="6:18" s="32" customFormat="1" x14ac:dyDescent="0.25">
      <c r="F5016" s="107"/>
      <c r="R5016" s="37"/>
    </row>
    <row r="5017" spans="6:18" s="32" customFormat="1" x14ac:dyDescent="0.25">
      <c r="F5017" s="107"/>
      <c r="R5017" s="37"/>
    </row>
    <row r="5018" spans="6:18" s="32" customFormat="1" x14ac:dyDescent="0.25">
      <c r="F5018" s="107"/>
      <c r="R5018" s="37"/>
    </row>
    <row r="5019" spans="6:18" s="32" customFormat="1" x14ac:dyDescent="0.25">
      <c r="F5019" s="107"/>
      <c r="R5019" s="37"/>
    </row>
    <row r="5020" spans="6:18" s="32" customFormat="1" x14ac:dyDescent="0.25">
      <c r="F5020" s="107"/>
      <c r="R5020" s="37"/>
    </row>
    <row r="5021" spans="6:18" s="32" customFormat="1" x14ac:dyDescent="0.25">
      <c r="F5021" s="107"/>
      <c r="R5021" s="37"/>
    </row>
    <row r="5022" spans="6:18" s="32" customFormat="1" x14ac:dyDescent="0.25">
      <c r="F5022" s="107"/>
      <c r="R5022" s="37"/>
    </row>
    <row r="5023" spans="6:18" s="32" customFormat="1" x14ac:dyDescent="0.25">
      <c r="F5023" s="107"/>
      <c r="R5023" s="37"/>
    </row>
    <row r="5024" spans="6:18" s="32" customFormat="1" x14ac:dyDescent="0.25">
      <c r="F5024" s="107"/>
      <c r="R5024" s="37"/>
    </row>
    <row r="5025" spans="6:18" s="32" customFormat="1" x14ac:dyDescent="0.25">
      <c r="F5025" s="107"/>
      <c r="R5025" s="37"/>
    </row>
    <row r="5026" spans="6:18" s="32" customFormat="1" x14ac:dyDescent="0.25">
      <c r="F5026" s="107"/>
      <c r="R5026" s="37"/>
    </row>
    <row r="5027" spans="6:18" s="32" customFormat="1" x14ac:dyDescent="0.25">
      <c r="F5027" s="107"/>
      <c r="R5027" s="37"/>
    </row>
    <row r="5028" spans="6:18" s="32" customFormat="1" x14ac:dyDescent="0.25">
      <c r="F5028" s="107"/>
      <c r="R5028" s="37"/>
    </row>
    <row r="5029" spans="6:18" s="32" customFormat="1" x14ac:dyDescent="0.25">
      <c r="F5029" s="107"/>
      <c r="R5029" s="37"/>
    </row>
    <row r="5030" spans="6:18" s="32" customFormat="1" x14ac:dyDescent="0.25">
      <c r="F5030" s="107"/>
      <c r="R5030" s="37"/>
    </row>
    <row r="5031" spans="6:18" s="32" customFormat="1" x14ac:dyDescent="0.25">
      <c r="F5031" s="107"/>
      <c r="R5031" s="37"/>
    </row>
    <row r="5032" spans="6:18" s="32" customFormat="1" x14ac:dyDescent="0.25">
      <c r="F5032" s="107"/>
      <c r="R5032" s="37"/>
    </row>
    <row r="5033" spans="6:18" s="32" customFormat="1" x14ac:dyDescent="0.25">
      <c r="F5033" s="107"/>
      <c r="R5033" s="37"/>
    </row>
    <row r="5034" spans="6:18" s="32" customFormat="1" x14ac:dyDescent="0.25">
      <c r="F5034" s="107"/>
      <c r="R5034" s="37"/>
    </row>
    <row r="5035" spans="6:18" s="32" customFormat="1" x14ac:dyDescent="0.25">
      <c r="F5035" s="107"/>
      <c r="R5035" s="37"/>
    </row>
    <row r="5036" spans="6:18" s="32" customFormat="1" x14ac:dyDescent="0.25">
      <c r="F5036" s="107"/>
      <c r="R5036" s="37"/>
    </row>
    <row r="5037" spans="6:18" s="32" customFormat="1" x14ac:dyDescent="0.25">
      <c r="F5037" s="107"/>
      <c r="R5037" s="37"/>
    </row>
    <row r="5038" spans="6:18" s="32" customFormat="1" x14ac:dyDescent="0.25">
      <c r="F5038" s="107"/>
      <c r="R5038" s="37"/>
    </row>
    <row r="5039" spans="6:18" s="32" customFormat="1" x14ac:dyDescent="0.25">
      <c r="F5039" s="107"/>
      <c r="R5039" s="37"/>
    </row>
    <row r="5040" spans="6:18" s="32" customFormat="1" x14ac:dyDescent="0.25">
      <c r="F5040" s="107"/>
      <c r="R5040" s="37"/>
    </row>
    <row r="5041" spans="6:18" s="32" customFormat="1" x14ac:dyDescent="0.25">
      <c r="F5041" s="107"/>
      <c r="R5041" s="37"/>
    </row>
    <row r="5042" spans="6:18" s="32" customFormat="1" x14ac:dyDescent="0.25">
      <c r="F5042" s="107"/>
      <c r="R5042" s="37"/>
    </row>
    <row r="5043" spans="6:18" s="32" customFormat="1" x14ac:dyDescent="0.25">
      <c r="F5043" s="107"/>
      <c r="R5043" s="37"/>
    </row>
    <row r="5044" spans="6:18" s="32" customFormat="1" x14ac:dyDescent="0.25">
      <c r="F5044" s="107"/>
      <c r="R5044" s="37"/>
    </row>
    <row r="5045" spans="6:18" s="32" customFormat="1" x14ac:dyDescent="0.25">
      <c r="F5045" s="107"/>
      <c r="R5045" s="37"/>
    </row>
    <row r="5046" spans="6:18" s="32" customFormat="1" x14ac:dyDescent="0.25">
      <c r="F5046" s="107"/>
      <c r="R5046" s="37"/>
    </row>
    <row r="5047" spans="6:18" s="32" customFormat="1" x14ac:dyDescent="0.25">
      <c r="F5047" s="107"/>
      <c r="R5047" s="37"/>
    </row>
    <row r="5048" spans="6:18" s="32" customFormat="1" x14ac:dyDescent="0.25">
      <c r="F5048" s="107"/>
      <c r="R5048" s="37"/>
    </row>
    <row r="5049" spans="6:18" s="32" customFormat="1" x14ac:dyDescent="0.25">
      <c r="F5049" s="107"/>
      <c r="R5049" s="37"/>
    </row>
    <row r="5050" spans="6:18" s="32" customFormat="1" x14ac:dyDescent="0.25">
      <c r="F5050" s="107"/>
      <c r="R5050" s="37"/>
    </row>
    <row r="5051" spans="6:18" s="32" customFormat="1" x14ac:dyDescent="0.25">
      <c r="F5051" s="107"/>
      <c r="R5051" s="37"/>
    </row>
    <row r="5052" spans="6:18" s="32" customFormat="1" x14ac:dyDescent="0.25">
      <c r="F5052" s="107"/>
      <c r="R5052" s="37"/>
    </row>
    <row r="5053" spans="6:18" s="32" customFormat="1" x14ac:dyDescent="0.25">
      <c r="F5053" s="107"/>
      <c r="R5053" s="37"/>
    </row>
    <row r="5054" spans="6:18" s="32" customFormat="1" x14ac:dyDescent="0.25">
      <c r="F5054" s="107"/>
      <c r="R5054" s="37"/>
    </row>
    <row r="5055" spans="6:18" s="32" customFormat="1" x14ac:dyDescent="0.25">
      <c r="F5055" s="107"/>
      <c r="R5055" s="37"/>
    </row>
    <row r="5056" spans="6:18" s="32" customFormat="1" x14ac:dyDescent="0.25">
      <c r="F5056" s="107"/>
      <c r="R5056" s="37"/>
    </row>
    <row r="5057" spans="6:18" s="32" customFormat="1" x14ac:dyDescent="0.25">
      <c r="F5057" s="107"/>
      <c r="R5057" s="37"/>
    </row>
    <row r="5058" spans="6:18" s="32" customFormat="1" x14ac:dyDescent="0.25">
      <c r="F5058" s="107"/>
      <c r="R5058" s="37"/>
    </row>
    <row r="5059" spans="6:18" s="32" customFormat="1" x14ac:dyDescent="0.25">
      <c r="F5059" s="107"/>
      <c r="R5059" s="37"/>
    </row>
    <row r="5060" spans="6:18" s="32" customFormat="1" x14ac:dyDescent="0.25">
      <c r="F5060" s="107"/>
      <c r="R5060" s="37"/>
    </row>
    <row r="5061" spans="6:18" s="32" customFormat="1" x14ac:dyDescent="0.25">
      <c r="F5061" s="107"/>
      <c r="R5061" s="37"/>
    </row>
    <row r="5062" spans="6:18" s="32" customFormat="1" x14ac:dyDescent="0.25">
      <c r="F5062" s="107"/>
      <c r="R5062" s="37"/>
    </row>
    <row r="5063" spans="6:18" s="32" customFormat="1" x14ac:dyDescent="0.25">
      <c r="F5063" s="107"/>
      <c r="R5063" s="37"/>
    </row>
    <row r="5064" spans="6:18" s="32" customFormat="1" x14ac:dyDescent="0.25">
      <c r="F5064" s="107"/>
      <c r="R5064" s="37"/>
    </row>
    <row r="5065" spans="6:18" s="32" customFormat="1" x14ac:dyDescent="0.25">
      <c r="F5065" s="107"/>
      <c r="R5065" s="37"/>
    </row>
    <row r="5066" spans="6:18" s="32" customFormat="1" x14ac:dyDescent="0.25">
      <c r="F5066" s="107"/>
      <c r="R5066" s="37"/>
    </row>
    <row r="5067" spans="6:18" s="32" customFormat="1" x14ac:dyDescent="0.25">
      <c r="F5067" s="107"/>
      <c r="R5067" s="37"/>
    </row>
    <row r="5068" spans="6:18" s="32" customFormat="1" x14ac:dyDescent="0.25">
      <c r="F5068" s="107"/>
      <c r="R5068" s="37"/>
    </row>
    <row r="5069" spans="6:18" s="32" customFormat="1" x14ac:dyDescent="0.25">
      <c r="F5069" s="107"/>
      <c r="R5069" s="37"/>
    </row>
    <row r="5070" spans="6:18" s="32" customFormat="1" x14ac:dyDescent="0.25">
      <c r="F5070" s="107"/>
      <c r="R5070" s="37"/>
    </row>
    <row r="5071" spans="6:18" s="32" customFormat="1" x14ac:dyDescent="0.25">
      <c r="F5071" s="107"/>
      <c r="R5071" s="37"/>
    </row>
    <row r="5072" spans="6:18" s="32" customFormat="1" x14ac:dyDescent="0.25">
      <c r="F5072" s="107"/>
      <c r="R5072" s="37"/>
    </row>
    <row r="5073" spans="6:18" s="32" customFormat="1" x14ac:dyDescent="0.25">
      <c r="F5073" s="107"/>
      <c r="R5073" s="37"/>
    </row>
    <row r="5074" spans="6:18" s="32" customFormat="1" x14ac:dyDescent="0.25">
      <c r="F5074" s="107"/>
      <c r="R5074" s="37"/>
    </row>
    <row r="5075" spans="6:18" s="32" customFormat="1" x14ac:dyDescent="0.25">
      <c r="F5075" s="107"/>
      <c r="R5075" s="37"/>
    </row>
    <row r="5076" spans="6:18" s="32" customFormat="1" x14ac:dyDescent="0.25">
      <c r="F5076" s="107"/>
      <c r="R5076" s="37"/>
    </row>
    <row r="5077" spans="6:18" s="32" customFormat="1" x14ac:dyDescent="0.25">
      <c r="F5077" s="107"/>
      <c r="R5077" s="37"/>
    </row>
    <row r="5078" spans="6:18" s="32" customFormat="1" x14ac:dyDescent="0.25">
      <c r="F5078" s="107"/>
      <c r="R5078" s="37"/>
    </row>
    <row r="5079" spans="6:18" s="32" customFormat="1" x14ac:dyDescent="0.25">
      <c r="F5079" s="107"/>
      <c r="R5079" s="37"/>
    </row>
    <row r="5080" spans="6:18" s="32" customFormat="1" x14ac:dyDescent="0.25">
      <c r="F5080" s="107"/>
      <c r="R5080" s="37"/>
    </row>
    <row r="5081" spans="6:18" s="32" customFormat="1" x14ac:dyDescent="0.25">
      <c r="F5081" s="107"/>
      <c r="R5081" s="37"/>
    </row>
    <row r="5082" spans="6:18" s="32" customFormat="1" x14ac:dyDescent="0.25">
      <c r="F5082" s="107"/>
      <c r="R5082" s="37"/>
    </row>
    <row r="5083" spans="6:18" s="32" customFormat="1" x14ac:dyDescent="0.25">
      <c r="F5083" s="107"/>
      <c r="R5083" s="37"/>
    </row>
    <row r="5084" spans="6:18" s="32" customFormat="1" x14ac:dyDescent="0.25">
      <c r="F5084" s="107"/>
      <c r="R5084" s="37"/>
    </row>
    <row r="5085" spans="6:18" s="32" customFormat="1" x14ac:dyDescent="0.25">
      <c r="F5085" s="107"/>
      <c r="R5085" s="37"/>
    </row>
    <row r="5086" spans="6:18" s="32" customFormat="1" x14ac:dyDescent="0.25">
      <c r="F5086" s="107"/>
      <c r="R5086" s="37"/>
    </row>
    <row r="5087" spans="6:18" s="32" customFormat="1" x14ac:dyDescent="0.25">
      <c r="F5087" s="107"/>
      <c r="R5087" s="37"/>
    </row>
    <row r="5088" spans="6:18" s="32" customFormat="1" x14ac:dyDescent="0.25">
      <c r="F5088" s="107"/>
      <c r="R5088" s="37"/>
    </row>
    <row r="5089" spans="6:18" s="32" customFormat="1" x14ac:dyDescent="0.25">
      <c r="F5089" s="107"/>
      <c r="R5089" s="37"/>
    </row>
    <row r="5090" spans="6:18" s="32" customFormat="1" x14ac:dyDescent="0.25">
      <c r="F5090" s="107"/>
      <c r="R5090" s="37"/>
    </row>
    <row r="5091" spans="6:18" s="32" customFormat="1" x14ac:dyDescent="0.25">
      <c r="F5091" s="107"/>
      <c r="R5091" s="37"/>
    </row>
    <row r="5092" spans="6:18" s="32" customFormat="1" x14ac:dyDescent="0.25">
      <c r="F5092" s="107"/>
      <c r="R5092" s="37"/>
    </row>
    <row r="5093" spans="6:18" s="32" customFormat="1" x14ac:dyDescent="0.25">
      <c r="F5093" s="107"/>
      <c r="R5093" s="37"/>
    </row>
    <row r="5094" spans="6:18" s="32" customFormat="1" x14ac:dyDescent="0.25">
      <c r="F5094" s="107"/>
      <c r="R5094" s="37"/>
    </row>
    <row r="5095" spans="6:18" s="32" customFormat="1" x14ac:dyDescent="0.25">
      <c r="F5095" s="107"/>
      <c r="R5095" s="37"/>
    </row>
    <row r="5096" spans="6:18" s="32" customFormat="1" x14ac:dyDescent="0.25">
      <c r="F5096" s="107"/>
      <c r="R5096" s="37"/>
    </row>
    <row r="5097" spans="6:18" s="32" customFormat="1" x14ac:dyDescent="0.25">
      <c r="F5097" s="107"/>
      <c r="R5097" s="37"/>
    </row>
    <row r="5098" spans="6:18" s="32" customFormat="1" x14ac:dyDescent="0.25">
      <c r="F5098" s="107"/>
      <c r="R5098" s="37"/>
    </row>
    <row r="5099" spans="6:18" s="32" customFormat="1" x14ac:dyDescent="0.25">
      <c r="F5099" s="107"/>
      <c r="R5099" s="37"/>
    </row>
    <row r="5100" spans="6:18" s="32" customFormat="1" x14ac:dyDescent="0.25">
      <c r="F5100" s="107"/>
      <c r="R5100" s="37"/>
    </row>
    <row r="5101" spans="6:18" s="32" customFormat="1" x14ac:dyDescent="0.25">
      <c r="F5101" s="107"/>
      <c r="R5101" s="37"/>
    </row>
    <row r="5102" spans="6:18" s="32" customFormat="1" x14ac:dyDescent="0.25">
      <c r="F5102" s="107"/>
      <c r="R5102" s="37"/>
    </row>
    <row r="5103" spans="6:18" s="32" customFormat="1" x14ac:dyDescent="0.25">
      <c r="F5103" s="107"/>
      <c r="R5103" s="37"/>
    </row>
    <row r="5104" spans="6:18" s="32" customFormat="1" x14ac:dyDescent="0.25">
      <c r="F5104" s="107"/>
      <c r="R5104" s="37"/>
    </row>
    <row r="5105" spans="6:18" s="32" customFormat="1" x14ac:dyDescent="0.25">
      <c r="F5105" s="107"/>
      <c r="R5105" s="37"/>
    </row>
    <row r="5106" spans="6:18" s="32" customFormat="1" x14ac:dyDescent="0.25">
      <c r="F5106" s="107"/>
      <c r="R5106" s="37"/>
    </row>
    <row r="5107" spans="6:18" s="32" customFormat="1" x14ac:dyDescent="0.25">
      <c r="F5107" s="107"/>
      <c r="R5107" s="37"/>
    </row>
    <row r="5108" spans="6:18" s="32" customFormat="1" x14ac:dyDescent="0.25">
      <c r="F5108" s="107"/>
      <c r="R5108" s="37"/>
    </row>
    <row r="5109" spans="6:18" s="32" customFormat="1" x14ac:dyDescent="0.25">
      <c r="F5109" s="107"/>
      <c r="R5109" s="37"/>
    </row>
    <row r="5110" spans="6:18" s="32" customFormat="1" x14ac:dyDescent="0.25">
      <c r="F5110" s="107"/>
      <c r="R5110" s="37"/>
    </row>
    <row r="5111" spans="6:18" s="32" customFormat="1" x14ac:dyDescent="0.25">
      <c r="F5111" s="107"/>
      <c r="R5111" s="37"/>
    </row>
    <row r="5112" spans="6:18" s="32" customFormat="1" x14ac:dyDescent="0.25">
      <c r="F5112" s="107"/>
      <c r="R5112" s="37"/>
    </row>
    <row r="5113" spans="6:18" s="32" customFormat="1" x14ac:dyDescent="0.25">
      <c r="F5113" s="107"/>
      <c r="R5113" s="37"/>
    </row>
    <row r="5114" spans="6:18" s="32" customFormat="1" x14ac:dyDescent="0.25">
      <c r="F5114" s="107"/>
      <c r="R5114" s="37"/>
    </row>
    <row r="5115" spans="6:18" s="32" customFormat="1" x14ac:dyDescent="0.25">
      <c r="F5115" s="107"/>
      <c r="R5115" s="37"/>
    </row>
    <row r="5116" spans="6:18" s="32" customFormat="1" x14ac:dyDescent="0.25">
      <c r="F5116" s="107"/>
      <c r="R5116" s="37"/>
    </row>
    <row r="5117" spans="6:18" s="32" customFormat="1" x14ac:dyDescent="0.25">
      <c r="F5117" s="107"/>
      <c r="R5117" s="37"/>
    </row>
    <row r="5118" spans="6:18" s="32" customFormat="1" x14ac:dyDescent="0.25">
      <c r="F5118" s="107"/>
      <c r="R5118" s="37"/>
    </row>
    <row r="5119" spans="6:18" s="32" customFormat="1" x14ac:dyDescent="0.25">
      <c r="F5119" s="107"/>
      <c r="R5119" s="37"/>
    </row>
    <row r="5120" spans="6:18" s="32" customFormat="1" x14ac:dyDescent="0.25">
      <c r="F5120" s="107"/>
      <c r="R5120" s="37"/>
    </row>
    <row r="5121" spans="6:18" s="32" customFormat="1" x14ac:dyDescent="0.25">
      <c r="F5121" s="107"/>
      <c r="R5121" s="37"/>
    </row>
    <row r="5122" spans="6:18" s="32" customFormat="1" x14ac:dyDescent="0.25">
      <c r="F5122" s="107"/>
      <c r="R5122" s="37"/>
    </row>
    <row r="5123" spans="6:18" s="32" customFormat="1" x14ac:dyDescent="0.25">
      <c r="F5123" s="107"/>
      <c r="R5123" s="37"/>
    </row>
    <row r="5124" spans="6:18" s="32" customFormat="1" x14ac:dyDescent="0.25">
      <c r="F5124" s="107"/>
      <c r="R5124" s="37"/>
    </row>
    <row r="5125" spans="6:18" s="32" customFormat="1" x14ac:dyDescent="0.25">
      <c r="F5125" s="107"/>
      <c r="R5125" s="37"/>
    </row>
    <row r="5126" spans="6:18" s="32" customFormat="1" x14ac:dyDescent="0.25">
      <c r="F5126" s="107"/>
      <c r="R5126" s="37"/>
    </row>
    <row r="5127" spans="6:18" s="32" customFormat="1" x14ac:dyDescent="0.25">
      <c r="F5127" s="107"/>
      <c r="R5127" s="37"/>
    </row>
    <row r="5128" spans="6:18" s="32" customFormat="1" x14ac:dyDescent="0.25">
      <c r="F5128" s="107"/>
      <c r="R5128" s="37"/>
    </row>
    <row r="5129" spans="6:18" s="32" customFormat="1" x14ac:dyDescent="0.25">
      <c r="F5129" s="107"/>
      <c r="R5129" s="37"/>
    </row>
    <row r="5130" spans="6:18" s="32" customFormat="1" x14ac:dyDescent="0.25">
      <c r="F5130" s="107"/>
      <c r="R5130" s="37"/>
    </row>
    <row r="5131" spans="6:18" s="32" customFormat="1" x14ac:dyDescent="0.25">
      <c r="F5131" s="107"/>
      <c r="R5131" s="37"/>
    </row>
    <row r="5132" spans="6:18" s="32" customFormat="1" x14ac:dyDescent="0.25">
      <c r="F5132" s="107"/>
      <c r="R5132" s="37"/>
    </row>
    <row r="5133" spans="6:18" s="32" customFormat="1" x14ac:dyDescent="0.25">
      <c r="F5133" s="107"/>
      <c r="R5133" s="37"/>
    </row>
    <row r="5134" spans="6:18" s="32" customFormat="1" x14ac:dyDescent="0.25">
      <c r="F5134" s="107"/>
      <c r="R5134" s="37"/>
    </row>
    <row r="5135" spans="6:18" s="32" customFormat="1" x14ac:dyDescent="0.25">
      <c r="F5135" s="107"/>
      <c r="R5135" s="37"/>
    </row>
    <row r="5136" spans="6:18" s="32" customFormat="1" x14ac:dyDescent="0.25">
      <c r="F5136" s="107"/>
      <c r="R5136" s="37"/>
    </row>
    <row r="5137" spans="6:18" s="32" customFormat="1" x14ac:dyDescent="0.25">
      <c r="F5137" s="107"/>
      <c r="R5137" s="37"/>
    </row>
    <row r="5138" spans="6:18" s="32" customFormat="1" x14ac:dyDescent="0.25">
      <c r="F5138" s="107"/>
      <c r="R5138" s="37"/>
    </row>
    <row r="5139" spans="6:18" s="32" customFormat="1" x14ac:dyDescent="0.25">
      <c r="F5139" s="107"/>
      <c r="R5139" s="37"/>
    </row>
    <row r="5140" spans="6:18" s="32" customFormat="1" x14ac:dyDescent="0.25">
      <c r="F5140" s="107"/>
      <c r="R5140" s="37"/>
    </row>
    <row r="5141" spans="6:18" s="32" customFormat="1" x14ac:dyDescent="0.25">
      <c r="F5141" s="107"/>
      <c r="R5141" s="37"/>
    </row>
    <row r="5142" spans="6:18" s="32" customFormat="1" x14ac:dyDescent="0.25">
      <c r="F5142" s="107"/>
      <c r="R5142" s="37"/>
    </row>
    <row r="5143" spans="6:18" s="32" customFormat="1" x14ac:dyDescent="0.25">
      <c r="F5143" s="107"/>
      <c r="R5143" s="37"/>
    </row>
    <row r="5144" spans="6:18" s="32" customFormat="1" x14ac:dyDescent="0.25">
      <c r="F5144" s="107"/>
      <c r="R5144" s="37"/>
    </row>
    <row r="5145" spans="6:18" s="32" customFormat="1" x14ac:dyDescent="0.25">
      <c r="F5145" s="107"/>
      <c r="R5145" s="37"/>
    </row>
    <row r="5146" spans="6:18" s="32" customFormat="1" x14ac:dyDescent="0.25">
      <c r="F5146" s="107"/>
      <c r="R5146" s="37"/>
    </row>
    <row r="5147" spans="6:18" s="32" customFormat="1" x14ac:dyDescent="0.25">
      <c r="F5147" s="107"/>
      <c r="R5147" s="37"/>
    </row>
    <row r="5148" spans="6:18" s="32" customFormat="1" x14ac:dyDescent="0.25">
      <c r="F5148" s="107"/>
      <c r="R5148" s="37"/>
    </row>
    <row r="5149" spans="6:18" s="32" customFormat="1" x14ac:dyDescent="0.25">
      <c r="F5149" s="107"/>
      <c r="R5149" s="37"/>
    </row>
    <row r="5150" spans="6:18" s="32" customFormat="1" x14ac:dyDescent="0.25">
      <c r="F5150" s="107"/>
      <c r="R5150" s="37"/>
    </row>
    <row r="5151" spans="6:18" s="32" customFormat="1" x14ac:dyDescent="0.25">
      <c r="F5151" s="107"/>
      <c r="R5151" s="37"/>
    </row>
    <row r="5152" spans="6:18" s="32" customFormat="1" x14ac:dyDescent="0.25">
      <c r="F5152" s="107"/>
      <c r="R5152" s="37"/>
    </row>
    <row r="5153" spans="6:18" s="32" customFormat="1" x14ac:dyDescent="0.25">
      <c r="F5153" s="107"/>
      <c r="R5153" s="37"/>
    </row>
    <row r="5154" spans="6:18" s="32" customFormat="1" x14ac:dyDescent="0.25">
      <c r="F5154" s="107"/>
      <c r="R5154" s="37"/>
    </row>
    <row r="5155" spans="6:18" s="32" customFormat="1" x14ac:dyDescent="0.25">
      <c r="F5155" s="107"/>
      <c r="R5155" s="37"/>
    </row>
    <row r="5156" spans="6:18" s="32" customFormat="1" x14ac:dyDescent="0.25">
      <c r="F5156" s="107"/>
      <c r="R5156" s="37"/>
    </row>
    <row r="5157" spans="6:18" s="32" customFormat="1" x14ac:dyDescent="0.25">
      <c r="F5157" s="107"/>
      <c r="R5157" s="37"/>
    </row>
    <row r="5158" spans="6:18" s="32" customFormat="1" x14ac:dyDescent="0.25">
      <c r="F5158" s="107"/>
      <c r="R5158" s="37"/>
    </row>
    <row r="5159" spans="6:18" s="32" customFormat="1" x14ac:dyDescent="0.25">
      <c r="F5159" s="107"/>
      <c r="R5159" s="37"/>
    </row>
    <row r="5160" spans="6:18" s="32" customFormat="1" x14ac:dyDescent="0.25">
      <c r="F5160" s="107"/>
      <c r="R5160" s="37"/>
    </row>
    <row r="5161" spans="6:18" s="32" customFormat="1" x14ac:dyDescent="0.25">
      <c r="F5161" s="107"/>
      <c r="R5161" s="37"/>
    </row>
    <row r="5162" spans="6:18" s="32" customFormat="1" x14ac:dyDescent="0.25">
      <c r="F5162" s="107"/>
      <c r="R5162" s="37"/>
    </row>
    <row r="5163" spans="6:18" s="32" customFormat="1" x14ac:dyDescent="0.25">
      <c r="F5163" s="107"/>
      <c r="R5163" s="37"/>
    </row>
    <row r="5164" spans="6:18" s="32" customFormat="1" x14ac:dyDescent="0.25">
      <c r="F5164" s="107"/>
      <c r="R5164" s="37"/>
    </row>
    <row r="5165" spans="6:18" s="32" customFormat="1" x14ac:dyDescent="0.25">
      <c r="F5165" s="107"/>
      <c r="R5165" s="37"/>
    </row>
    <row r="5166" spans="6:18" s="32" customFormat="1" x14ac:dyDescent="0.25">
      <c r="F5166" s="107"/>
      <c r="R5166" s="37"/>
    </row>
    <row r="5167" spans="6:18" s="32" customFormat="1" x14ac:dyDescent="0.25">
      <c r="F5167" s="107"/>
      <c r="R5167" s="37"/>
    </row>
    <row r="5168" spans="6:18" s="32" customFormat="1" x14ac:dyDescent="0.25">
      <c r="F5168" s="107"/>
      <c r="R5168" s="37"/>
    </row>
    <row r="5169" spans="6:18" s="32" customFormat="1" x14ac:dyDescent="0.25">
      <c r="F5169" s="107"/>
      <c r="R5169" s="37"/>
    </row>
    <row r="5170" spans="6:18" s="32" customFormat="1" x14ac:dyDescent="0.25">
      <c r="F5170" s="107"/>
      <c r="R5170" s="37"/>
    </row>
    <row r="5171" spans="6:18" s="32" customFormat="1" x14ac:dyDescent="0.25">
      <c r="F5171" s="107"/>
      <c r="R5171" s="37"/>
    </row>
    <row r="5172" spans="6:18" s="32" customFormat="1" x14ac:dyDescent="0.25">
      <c r="F5172" s="107"/>
      <c r="R5172" s="37"/>
    </row>
    <row r="5173" spans="6:18" s="32" customFormat="1" x14ac:dyDescent="0.25">
      <c r="F5173" s="107"/>
      <c r="R5173" s="37"/>
    </row>
    <row r="5174" spans="6:18" s="32" customFormat="1" x14ac:dyDescent="0.25">
      <c r="F5174" s="107"/>
      <c r="R5174" s="37"/>
    </row>
    <row r="5175" spans="6:18" s="32" customFormat="1" x14ac:dyDescent="0.25">
      <c r="F5175" s="107"/>
      <c r="R5175" s="37"/>
    </row>
    <row r="5176" spans="6:18" s="32" customFormat="1" x14ac:dyDescent="0.25">
      <c r="F5176" s="107"/>
      <c r="R5176" s="37"/>
    </row>
    <row r="5177" spans="6:18" s="32" customFormat="1" x14ac:dyDescent="0.25">
      <c r="F5177" s="107"/>
      <c r="R5177" s="37"/>
    </row>
    <row r="5178" spans="6:18" s="32" customFormat="1" x14ac:dyDescent="0.25">
      <c r="F5178" s="107"/>
      <c r="R5178" s="37"/>
    </row>
    <row r="5179" spans="6:18" s="32" customFormat="1" x14ac:dyDescent="0.25">
      <c r="F5179" s="107"/>
      <c r="R5179" s="37"/>
    </row>
    <row r="5180" spans="6:18" s="32" customFormat="1" x14ac:dyDescent="0.25">
      <c r="F5180" s="107"/>
      <c r="R5180" s="37"/>
    </row>
    <row r="5181" spans="6:18" s="32" customFormat="1" x14ac:dyDescent="0.25">
      <c r="F5181" s="107"/>
      <c r="R5181" s="37"/>
    </row>
    <row r="5182" spans="6:18" s="32" customFormat="1" x14ac:dyDescent="0.25">
      <c r="F5182" s="107"/>
      <c r="R5182" s="37"/>
    </row>
    <row r="5183" spans="6:18" s="32" customFormat="1" x14ac:dyDescent="0.25">
      <c r="F5183" s="107"/>
      <c r="R5183" s="37"/>
    </row>
    <row r="5184" spans="6:18" s="32" customFormat="1" x14ac:dyDescent="0.25">
      <c r="F5184" s="107"/>
      <c r="R5184" s="37"/>
    </row>
    <row r="5185" spans="6:18" s="32" customFormat="1" x14ac:dyDescent="0.25">
      <c r="F5185" s="107"/>
      <c r="R5185" s="37"/>
    </row>
    <row r="5186" spans="6:18" s="32" customFormat="1" x14ac:dyDescent="0.25">
      <c r="F5186" s="107"/>
      <c r="R5186" s="37"/>
    </row>
    <row r="5187" spans="6:18" s="32" customFormat="1" x14ac:dyDescent="0.25">
      <c r="F5187" s="107"/>
      <c r="R5187" s="37"/>
    </row>
    <row r="5188" spans="6:18" s="32" customFormat="1" x14ac:dyDescent="0.25">
      <c r="F5188" s="107"/>
      <c r="R5188" s="37"/>
    </row>
    <row r="5189" spans="6:18" s="32" customFormat="1" x14ac:dyDescent="0.25">
      <c r="F5189" s="107"/>
      <c r="R5189" s="37"/>
    </row>
    <row r="5190" spans="6:18" s="32" customFormat="1" x14ac:dyDescent="0.25">
      <c r="F5190" s="107"/>
      <c r="R5190" s="37"/>
    </row>
    <row r="5191" spans="6:18" s="32" customFormat="1" x14ac:dyDescent="0.25">
      <c r="F5191" s="107"/>
      <c r="R5191" s="37"/>
    </row>
    <row r="5192" spans="6:18" s="32" customFormat="1" x14ac:dyDescent="0.25">
      <c r="F5192" s="107"/>
      <c r="R5192" s="37"/>
    </row>
    <row r="5193" spans="6:18" s="32" customFormat="1" x14ac:dyDescent="0.25">
      <c r="F5193" s="107"/>
      <c r="R5193" s="37"/>
    </row>
    <row r="5194" spans="6:18" s="32" customFormat="1" x14ac:dyDescent="0.25">
      <c r="F5194" s="107"/>
      <c r="R5194" s="37"/>
    </row>
    <row r="5195" spans="6:18" s="32" customFormat="1" x14ac:dyDescent="0.25">
      <c r="F5195" s="107"/>
      <c r="R5195" s="37"/>
    </row>
    <row r="5196" spans="6:18" s="32" customFormat="1" x14ac:dyDescent="0.25">
      <c r="F5196" s="107"/>
      <c r="R5196" s="37"/>
    </row>
    <row r="5197" spans="6:18" s="32" customFormat="1" x14ac:dyDescent="0.25">
      <c r="F5197" s="107"/>
      <c r="R5197" s="37"/>
    </row>
    <row r="5198" spans="6:18" s="32" customFormat="1" x14ac:dyDescent="0.25">
      <c r="F5198" s="107"/>
      <c r="R5198" s="37"/>
    </row>
    <row r="5199" spans="6:18" s="32" customFormat="1" x14ac:dyDescent="0.25">
      <c r="F5199" s="107"/>
      <c r="R5199" s="37"/>
    </row>
    <row r="5200" spans="6:18" s="32" customFormat="1" x14ac:dyDescent="0.25">
      <c r="F5200" s="107"/>
      <c r="R5200" s="37"/>
    </row>
    <row r="5201" spans="6:18" s="32" customFormat="1" x14ac:dyDescent="0.25">
      <c r="F5201" s="107"/>
      <c r="R5201" s="37"/>
    </row>
    <row r="5202" spans="6:18" s="32" customFormat="1" x14ac:dyDescent="0.25">
      <c r="F5202" s="107"/>
      <c r="R5202" s="37"/>
    </row>
    <row r="5203" spans="6:18" s="32" customFormat="1" x14ac:dyDescent="0.25">
      <c r="F5203" s="107"/>
      <c r="R5203" s="37"/>
    </row>
    <row r="5204" spans="6:18" s="32" customFormat="1" x14ac:dyDescent="0.25">
      <c r="F5204" s="107"/>
      <c r="R5204" s="37"/>
    </row>
    <row r="5205" spans="6:18" s="32" customFormat="1" x14ac:dyDescent="0.25">
      <c r="F5205" s="107"/>
      <c r="R5205" s="37"/>
    </row>
    <row r="5206" spans="6:18" s="32" customFormat="1" x14ac:dyDescent="0.25">
      <c r="F5206" s="107"/>
      <c r="R5206" s="37"/>
    </row>
    <row r="5207" spans="6:18" s="32" customFormat="1" x14ac:dyDescent="0.25">
      <c r="F5207" s="107"/>
      <c r="R5207" s="37"/>
    </row>
    <row r="5208" spans="6:18" s="32" customFormat="1" x14ac:dyDescent="0.25">
      <c r="F5208" s="107"/>
      <c r="R5208" s="37"/>
    </row>
    <row r="5209" spans="6:18" s="32" customFormat="1" x14ac:dyDescent="0.25">
      <c r="F5209" s="107"/>
      <c r="R5209" s="37"/>
    </row>
    <row r="5210" spans="6:18" s="32" customFormat="1" x14ac:dyDescent="0.25">
      <c r="F5210" s="107"/>
      <c r="R5210" s="37"/>
    </row>
    <row r="5211" spans="6:18" s="32" customFormat="1" x14ac:dyDescent="0.25">
      <c r="F5211" s="107"/>
      <c r="R5211" s="37"/>
    </row>
    <row r="5212" spans="6:18" s="32" customFormat="1" x14ac:dyDescent="0.25">
      <c r="F5212" s="107"/>
      <c r="R5212" s="37"/>
    </row>
    <row r="5213" spans="6:18" s="32" customFormat="1" x14ac:dyDescent="0.25">
      <c r="F5213" s="107"/>
      <c r="R5213" s="37"/>
    </row>
    <row r="5214" spans="6:18" s="32" customFormat="1" x14ac:dyDescent="0.25">
      <c r="F5214" s="107"/>
      <c r="R5214" s="37"/>
    </row>
    <row r="5215" spans="6:18" s="32" customFormat="1" x14ac:dyDescent="0.25">
      <c r="F5215" s="107"/>
      <c r="R5215" s="37"/>
    </row>
    <row r="5216" spans="6:18" s="32" customFormat="1" x14ac:dyDescent="0.25">
      <c r="F5216" s="107"/>
      <c r="R5216" s="37"/>
    </row>
    <row r="5217" spans="6:18" s="32" customFormat="1" x14ac:dyDescent="0.25">
      <c r="F5217" s="107"/>
      <c r="R5217" s="37"/>
    </row>
    <row r="5218" spans="6:18" s="32" customFormat="1" x14ac:dyDescent="0.25">
      <c r="F5218" s="107"/>
      <c r="R5218" s="37"/>
    </row>
    <row r="5219" spans="6:18" s="32" customFormat="1" x14ac:dyDescent="0.25">
      <c r="F5219" s="107"/>
      <c r="R5219" s="37"/>
    </row>
    <row r="5220" spans="6:18" s="32" customFormat="1" x14ac:dyDescent="0.25">
      <c r="F5220" s="107"/>
      <c r="R5220" s="37"/>
    </row>
    <row r="5221" spans="6:18" s="32" customFormat="1" x14ac:dyDescent="0.25">
      <c r="F5221" s="107"/>
      <c r="R5221" s="37"/>
    </row>
    <row r="5222" spans="6:18" s="32" customFormat="1" x14ac:dyDescent="0.25">
      <c r="F5222" s="107"/>
      <c r="R5222" s="37"/>
    </row>
    <row r="5223" spans="6:18" s="32" customFormat="1" x14ac:dyDescent="0.25">
      <c r="F5223" s="107"/>
      <c r="R5223" s="37"/>
    </row>
    <row r="5224" spans="6:18" s="32" customFormat="1" x14ac:dyDescent="0.25">
      <c r="F5224" s="107"/>
      <c r="R5224" s="37"/>
    </row>
    <row r="5225" spans="6:18" s="32" customFormat="1" x14ac:dyDescent="0.25">
      <c r="F5225" s="107"/>
      <c r="R5225" s="37"/>
    </row>
    <row r="5226" spans="6:18" s="32" customFormat="1" x14ac:dyDescent="0.25">
      <c r="F5226" s="107"/>
      <c r="R5226" s="37"/>
    </row>
    <row r="5227" spans="6:18" s="32" customFormat="1" x14ac:dyDescent="0.25">
      <c r="F5227" s="107"/>
      <c r="R5227" s="37"/>
    </row>
    <row r="5228" spans="6:18" s="32" customFormat="1" x14ac:dyDescent="0.25">
      <c r="F5228" s="107"/>
      <c r="R5228" s="37"/>
    </row>
    <row r="5229" spans="6:18" s="32" customFormat="1" x14ac:dyDescent="0.25">
      <c r="F5229" s="107"/>
      <c r="R5229" s="37"/>
    </row>
    <row r="5230" spans="6:18" s="32" customFormat="1" x14ac:dyDescent="0.25">
      <c r="F5230" s="107"/>
      <c r="R5230" s="37"/>
    </row>
    <row r="5231" spans="6:18" s="32" customFormat="1" x14ac:dyDescent="0.25">
      <c r="F5231" s="107"/>
      <c r="R5231" s="37"/>
    </row>
    <row r="5232" spans="6:18" s="32" customFormat="1" x14ac:dyDescent="0.25">
      <c r="F5232" s="107"/>
      <c r="R5232" s="37"/>
    </row>
    <row r="5233" spans="6:18" s="32" customFormat="1" x14ac:dyDescent="0.25">
      <c r="F5233" s="107"/>
      <c r="R5233" s="37"/>
    </row>
    <row r="5234" spans="6:18" s="32" customFormat="1" x14ac:dyDescent="0.25">
      <c r="F5234" s="107"/>
      <c r="R5234" s="37"/>
    </row>
    <row r="5235" spans="6:18" s="32" customFormat="1" x14ac:dyDescent="0.25">
      <c r="F5235" s="107"/>
      <c r="R5235" s="37"/>
    </row>
    <row r="5236" spans="6:18" s="32" customFormat="1" x14ac:dyDescent="0.25">
      <c r="F5236" s="107"/>
      <c r="R5236" s="37"/>
    </row>
    <row r="5237" spans="6:18" s="32" customFormat="1" x14ac:dyDescent="0.25">
      <c r="F5237" s="107"/>
      <c r="R5237" s="37"/>
    </row>
    <row r="5238" spans="6:18" s="32" customFormat="1" x14ac:dyDescent="0.25">
      <c r="F5238" s="107"/>
      <c r="R5238" s="37"/>
    </row>
    <row r="5239" spans="6:18" s="32" customFormat="1" x14ac:dyDescent="0.25">
      <c r="F5239" s="107"/>
      <c r="R5239" s="37"/>
    </row>
    <row r="5240" spans="6:18" s="32" customFormat="1" x14ac:dyDescent="0.25">
      <c r="F5240" s="107"/>
      <c r="R5240" s="37"/>
    </row>
    <row r="5241" spans="6:18" s="32" customFormat="1" x14ac:dyDescent="0.25">
      <c r="F5241" s="107"/>
      <c r="R5241" s="37"/>
    </row>
    <row r="5242" spans="6:18" s="32" customFormat="1" x14ac:dyDescent="0.25">
      <c r="F5242" s="107"/>
      <c r="R5242" s="37"/>
    </row>
    <row r="5243" spans="6:18" s="32" customFormat="1" x14ac:dyDescent="0.25">
      <c r="F5243" s="107"/>
      <c r="R5243" s="37"/>
    </row>
    <row r="5244" spans="6:18" s="32" customFormat="1" x14ac:dyDescent="0.25">
      <c r="F5244" s="107"/>
      <c r="R5244" s="37"/>
    </row>
    <row r="5245" spans="6:18" s="32" customFormat="1" x14ac:dyDescent="0.25">
      <c r="F5245" s="107"/>
      <c r="R5245" s="37"/>
    </row>
    <row r="5246" spans="6:18" s="32" customFormat="1" x14ac:dyDescent="0.25">
      <c r="F5246" s="107"/>
      <c r="R5246" s="37"/>
    </row>
    <row r="5247" spans="6:18" s="32" customFormat="1" x14ac:dyDescent="0.25">
      <c r="F5247" s="107"/>
      <c r="R5247" s="37"/>
    </row>
    <row r="5248" spans="6:18" s="32" customFormat="1" x14ac:dyDescent="0.25">
      <c r="F5248" s="107"/>
      <c r="R5248" s="37"/>
    </row>
    <row r="5249" spans="6:18" s="32" customFormat="1" x14ac:dyDescent="0.25">
      <c r="F5249" s="107"/>
      <c r="R5249" s="37"/>
    </row>
    <row r="5250" spans="6:18" s="32" customFormat="1" x14ac:dyDescent="0.25">
      <c r="F5250" s="107"/>
      <c r="R5250" s="37"/>
    </row>
    <row r="5251" spans="6:18" s="32" customFormat="1" x14ac:dyDescent="0.25">
      <c r="F5251" s="107"/>
      <c r="R5251" s="37"/>
    </row>
    <row r="5252" spans="6:18" s="32" customFormat="1" x14ac:dyDescent="0.25">
      <c r="F5252" s="107"/>
      <c r="R5252" s="37"/>
    </row>
    <row r="5253" spans="6:18" s="32" customFormat="1" x14ac:dyDescent="0.25">
      <c r="F5253" s="107"/>
      <c r="R5253" s="37"/>
    </row>
    <row r="5254" spans="6:18" s="32" customFormat="1" x14ac:dyDescent="0.25">
      <c r="F5254" s="107"/>
      <c r="R5254" s="37"/>
    </row>
    <row r="5255" spans="6:18" s="32" customFormat="1" x14ac:dyDescent="0.25">
      <c r="F5255" s="107"/>
      <c r="R5255" s="37"/>
    </row>
    <row r="5256" spans="6:18" s="32" customFormat="1" x14ac:dyDescent="0.25">
      <c r="F5256" s="107"/>
      <c r="R5256" s="37"/>
    </row>
    <row r="5257" spans="6:18" s="32" customFormat="1" x14ac:dyDescent="0.25">
      <c r="F5257" s="107"/>
      <c r="R5257" s="37"/>
    </row>
    <row r="5258" spans="6:18" s="32" customFormat="1" x14ac:dyDescent="0.25">
      <c r="F5258" s="107"/>
      <c r="R5258" s="37"/>
    </row>
    <row r="5259" spans="6:18" s="32" customFormat="1" x14ac:dyDescent="0.25">
      <c r="F5259" s="107"/>
      <c r="R5259" s="37"/>
    </row>
    <row r="5260" spans="6:18" s="32" customFormat="1" x14ac:dyDescent="0.25">
      <c r="F5260" s="107"/>
      <c r="R5260" s="37"/>
    </row>
    <row r="5261" spans="6:18" s="32" customFormat="1" x14ac:dyDescent="0.25">
      <c r="F5261" s="107"/>
      <c r="R5261" s="37"/>
    </row>
    <row r="5262" spans="6:18" s="32" customFormat="1" x14ac:dyDescent="0.25">
      <c r="F5262" s="107"/>
      <c r="R5262" s="37"/>
    </row>
    <row r="5263" spans="6:18" s="32" customFormat="1" x14ac:dyDescent="0.25">
      <c r="F5263" s="107"/>
      <c r="R5263" s="37"/>
    </row>
    <row r="5264" spans="6:18" s="32" customFormat="1" x14ac:dyDescent="0.25">
      <c r="F5264" s="107"/>
      <c r="R5264" s="37"/>
    </row>
    <row r="5265" spans="6:18" s="32" customFormat="1" x14ac:dyDescent="0.25">
      <c r="F5265" s="107"/>
      <c r="R5265" s="37"/>
    </row>
    <row r="5266" spans="6:18" s="32" customFormat="1" x14ac:dyDescent="0.25">
      <c r="F5266" s="107"/>
      <c r="R5266" s="37"/>
    </row>
    <row r="5267" spans="6:18" s="32" customFormat="1" x14ac:dyDescent="0.25">
      <c r="F5267" s="107"/>
      <c r="R5267" s="37"/>
    </row>
    <row r="5268" spans="6:18" s="32" customFormat="1" x14ac:dyDescent="0.25">
      <c r="F5268" s="107"/>
      <c r="R5268" s="37"/>
    </row>
    <row r="5269" spans="6:18" s="32" customFormat="1" x14ac:dyDescent="0.25">
      <c r="F5269" s="107"/>
      <c r="R5269" s="37"/>
    </row>
    <row r="5270" spans="6:18" s="32" customFormat="1" x14ac:dyDescent="0.25">
      <c r="F5270" s="107"/>
      <c r="R5270" s="37"/>
    </row>
    <row r="5271" spans="6:18" s="32" customFormat="1" x14ac:dyDescent="0.25">
      <c r="F5271" s="107"/>
      <c r="R5271" s="37"/>
    </row>
    <row r="5272" spans="6:18" s="32" customFormat="1" x14ac:dyDescent="0.25">
      <c r="F5272" s="107"/>
      <c r="R5272" s="37"/>
    </row>
    <row r="5273" spans="6:18" s="32" customFormat="1" x14ac:dyDescent="0.25">
      <c r="F5273" s="107"/>
      <c r="R5273" s="37"/>
    </row>
    <row r="5274" spans="6:18" s="32" customFormat="1" x14ac:dyDescent="0.25">
      <c r="F5274" s="107"/>
      <c r="R5274" s="37"/>
    </row>
    <row r="5275" spans="6:18" s="32" customFormat="1" x14ac:dyDescent="0.25">
      <c r="F5275" s="107"/>
      <c r="R5275" s="37"/>
    </row>
    <row r="5276" spans="6:18" s="32" customFormat="1" x14ac:dyDescent="0.25">
      <c r="F5276" s="107"/>
      <c r="R5276" s="37"/>
    </row>
    <row r="5277" spans="6:18" s="32" customFormat="1" x14ac:dyDescent="0.25">
      <c r="F5277" s="107"/>
      <c r="R5277" s="37"/>
    </row>
    <row r="5278" spans="6:18" s="32" customFormat="1" x14ac:dyDescent="0.25">
      <c r="F5278" s="107"/>
      <c r="R5278" s="37"/>
    </row>
    <row r="5279" spans="6:18" s="32" customFormat="1" x14ac:dyDescent="0.25">
      <c r="F5279" s="107"/>
      <c r="R5279" s="37"/>
    </row>
    <row r="5280" spans="6:18" s="32" customFormat="1" x14ac:dyDescent="0.25">
      <c r="F5280" s="107"/>
      <c r="R5280" s="37"/>
    </row>
    <row r="5281" spans="6:18" s="32" customFormat="1" x14ac:dyDescent="0.25">
      <c r="F5281" s="107"/>
      <c r="R5281" s="37"/>
    </row>
    <row r="5282" spans="6:18" s="32" customFormat="1" x14ac:dyDescent="0.25">
      <c r="F5282" s="107"/>
      <c r="R5282" s="37"/>
    </row>
    <row r="5283" spans="6:18" s="32" customFormat="1" x14ac:dyDescent="0.25">
      <c r="F5283" s="107"/>
      <c r="R5283" s="37"/>
    </row>
    <row r="5284" spans="6:18" s="32" customFormat="1" x14ac:dyDescent="0.25">
      <c r="F5284" s="107"/>
      <c r="R5284" s="37"/>
    </row>
    <row r="5285" spans="6:18" s="32" customFormat="1" x14ac:dyDescent="0.25">
      <c r="F5285" s="107"/>
      <c r="R5285" s="37"/>
    </row>
    <row r="5286" spans="6:18" s="32" customFormat="1" x14ac:dyDescent="0.25">
      <c r="F5286" s="107"/>
      <c r="R5286" s="37"/>
    </row>
    <row r="5287" spans="6:18" s="32" customFormat="1" x14ac:dyDescent="0.25">
      <c r="F5287" s="107"/>
      <c r="R5287" s="37"/>
    </row>
    <row r="5288" spans="6:18" s="32" customFormat="1" x14ac:dyDescent="0.25">
      <c r="F5288" s="107"/>
      <c r="R5288" s="37"/>
    </row>
    <row r="5289" spans="6:18" s="32" customFormat="1" x14ac:dyDescent="0.25">
      <c r="F5289" s="107"/>
      <c r="R5289" s="37"/>
    </row>
    <row r="5290" spans="6:18" s="32" customFormat="1" x14ac:dyDescent="0.25">
      <c r="F5290" s="107"/>
      <c r="R5290" s="37"/>
    </row>
    <row r="5291" spans="6:18" s="32" customFormat="1" x14ac:dyDescent="0.25">
      <c r="F5291" s="107"/>
      <c r="R5291" s="37"/>
    </row>
    <row r="5292" spans="6:18" s="32" customFormat="1" x14ac:dyDescent="0.25">
      <c r="F5292" s="107"/>
      <c r="R5292" s="37"/>
    </row>
    <row r="5293" spans="6:18" s="32" customFormat="1" x14ac:dyDescent="0.25">
      <c r="F5293" s="107"/>
      <c r="R5293" s="37"/>
    </row>
    <row r="5294" spans="6:18" s="32" customFormat="1" x14ac:dyDescent="0.25">
      <c r="F5294" s="107"/>
      <c r="R5294" s="37"/>
    </row>
    <row r="5295" spans="6:18" s="32" customFormat="1" x14ac:dyDescent="0.25">
      <c r="F5295" s="107"/>
      <c r="R5295" s="37"/>
    </row>
    <row r="5296" spans="6:18" s="32" customFormat="1" x14ac:dyDescent="0.25">
      <c r="F5296" s="107"/>
      <c r="R5296" s="37"/>
    </row>
    <row r="5297" spans="6:18" s="32" customFormat="1" x14ac:dyDescent="0.25">
      <c r="F5297" s="107"/>
      <c r="R5297" s="37"/>
    </row>
    <row r="5298" spans="6:18" s="32" customFormat="1" x14ac:dyDescent="0.25">
      <c r="F5298" s="107"/>
      <c r="R5298" s="37"/>
    </row>
    <row r="5299" spans="6:18" s="32" customFormat="1" x14ac:dyDescent="0.25">
      <c r="F5299" s="107"/>
      <c r="R5299" s="37"/>
    </row>
    <row r="5300" spans="6:18" s="32" customFormat="1" x14ac:dyDescent="0.25">
      <c r="F5300" s="107"/>
      <c r="R5300" s="37"/>
    </row>
    <row r="5301" spans="6:18" s="32" customFormat="1" x14ac:dyDescent="0.25">
      <c r="F5301" s="107"/>
      <c r="R5301" s="37"/>
    </row>
    <row r="5302" spans="6:18" s="32" customFormat="1" x14ac:dyDescent="0.25">
      <c r="F5302" s="107"/>
      <c r="R5302" s="37"/>
    </row>
    <row r="5303" spans="6:18" s="32" customFormat="1" x14ac:dyDescent="0.25">
      <c r="F5303" s="107"/>
      <c r="R5303" s="37"/>
    </row>
    <row r="5304" spans="6:18" s="32" customFormat="1" x14ac:dyDescent="0.25">
      <c r="F5304" s="107"/>
      <c r="R5304" s="37"/>
    </row>
    <row r="5305" spans="6:18" s="32" customFormat="1" x14ac:dyDescent="0.25">
      <c r="F5305" s="107"/>
      <c r="R5305" s="37"/>
    </row>
    <row r="5306" spans="6:18" s="32" customFormat="1" x14ac:dyDescent="0.25">
      <c r="F5306" s="107"/>
      <c r="R5306" s="37"/>
    </row>
    <row r="5307" spans="6:18" s="32" customFormat="1" x14ac:dyDescent="0.25">
      <c r="F5307" s="107"/>
      <c r="R5307" s="37"/>
    </row>
    <row r="5308" spans="6:18" s="32" customFormat="1" x14ac:dyDescent="0.25">
      <c r="F5308" s="107"/>
      <c r="R5308" s="37"/>
    </row>
    <row r="5309" spans="6:18" s="32" customFormat="1" x14ac:dyDescent="0.25">
      <c r="F5309" s="107"/>
      <c r="R5309" s="37"/>
    </row>
    <row r="5310" spans="6:18" s="32" customFormat="1" x14ac:dyDescent="0.25">
      <c r="F5310" s="107"/>
      <c r="R5310" s="37"/>
    </row>
    <row r="5311" spans="6:18" s="32" customFormat="1" x14ac:dyDescent="0.25">
      <c r="F5311" s="107"/>
      <c r="R5311" s="37"/>
    </row>
    <row r="5312" spans="6:18" s="32" customFormat="1" x14ac:dyDescent="0.25">
      <c r="F5312" s="107"/>
      <c r="R5312" s="37"/>
    </row>
    <row r="5313" spans="6:18" s="32" customFormat="1" x14ac:dyDescent="0.25">
      <c r="F5313" s="107"/>
      <c r="R5313" s="37"/>
    </row>
    <row r="5314" spans="6:18" s="32" customFormat="1" x14ac:dyDescent="0.25">
      <c r="F5314" s="107"/>
      <c r="R5314" s="37"/>
    </row>
    <row r="5315" spans="6:18" s="32" customFormat="1" x14ac:dyDescent="0.25">
      <c r="F5315" s="107"/>
      <c r="R5315" s="37"/>
    </row>
    <row r="5316" spans="6:18" s="32" customFormat="1" x14ac:dyDescent="0.25">
      <c r="F5316" s="107"/>
      <c r="R5316" s="37"/>
    </row>
    <row r="5317" spans="6:18" s="32" customFormat="1" x14ac:dyDescent="0.25">
      <c r="F5317" s="107"/>
      <c r="R5317" s="37"/>
    </row>
    <row r="5318" spans="6:18" s="32" customFormat="1" x14ac:dyDescent="0.25">
      <c r="F5318" s="107"/>
      <c r="R5318" s="37"/>
    </row>
    <row r="5319" spans="6:18" s="32" customFormat="1" x14ac:dyDescent="0.25">
      <c r="F5319" s="107"/>
      <c r="R5319" s="37"/>
    </row>
    <row r="5320" spans="6:18" s="32" customFormat="1" x14ac:dyDescent="0.25">
      <c r="F5320" s="107"/>
      <c r="R5320" s="37"/>
    </row>
    <row r="5321" spans="6:18" s="32" customFormat="1" x14ac:dyDescent="0.25">
      <c r="F5321" s="107"/>
      <c r="R5321" s="37"/>
    </row>
    <row r="5322" spans="6:18" s="32" customFormat="1" x14ac:dyDescent="0.25">
      <c r="F5322" s="107"/>
      <c r="R5322" s="37"/>
    </row>
    <row r="5323" spans="6:18" s="32" customFormat="1" x14ac:dyDescent="0.25">
      <c r="F5323" s="107"/>
      <c r="R5323" s="37"/>
    </row>
    <row r="5324" spans="6:18" s="32" customFormat="1" x14ac:dyDescent="0.25">
      <c r="F5324" s="107"/>
      <c r="R5324" s="37"/>
    </row>
    <row r="5325" spans="6:18" s="32" customFormat="1" x14ac:dyDescent="0.25">
      <c r="F5325" s="107"/>
      <c r="R5325" s="37"/>
    </row>
    <row r="5326" spans="6:18" s="32" customFormat="1" x14ac:dyDescent="0.25">
      <c r="F5326" s="107"/>
      <c r="R5326" s="37"/>
    </row>
    <row r="5327" spans="6:18" s="32" customFormat="1" x14ac:dyDescent="0.25">
      <c r="F5327" s="107"/>
      <c r="R5327" s="37"/>
    </row>
    <row r="5328" spans="6:18" s="32" customFormat="1" x14ac:dyDescent="0.25">
      <c r="F5328" s="107"/>
      <c r="R5328" s="37"/>
    </row>
    <row r="5329" spans="6:18" s="32" customFormat="1" x14ac:dyDescent="0.25">
      <c r="F5329" s="107"/>
      <c r="R5329" s="37"/>
    </row>
    <row r="5330" spans="6:18" s="32" customFormat="1" x14ac:dyDescent="0.25">
      <c r="F5330" s="107"/>
      <c r="R5330" s="37"/>
    </row>
    <row r="5331" spans="6:18" s="32" customFormat="1" x14ac:dyDescent="0.25">
      <c r="F5331" s="107"/>
      <c r="R5331" s="37"/>
    </row>
    <row r="5332" spans="6:18" s="32" customFormat="1" x14ac:dyDescent="0.25">
      <c r="F5332" s="107"/>
      <c r="R5332" s="37"/>
    </row>
    <row r="5333" spans="6:18" s="32" customFormat="1" x14ac:dyDescent="0.25">
      <c r="F5333" s="107"/>
      <c r="R5333" s="37"/>
    </row>
    <row r="5334" spans="6:18" s="32" customFormat="1" x14ac:dyDescent="0.25">
      <c r="F5334" s="107"/>
      <c r="R5334" s="37"/>
    </row>
    <row r="5335" spans="6:18" s="32" customFormat="1" x14ac:dyDescent="0.25">
      <c r="F5335" s="107"/>
      <c r="R5335" s="37"/>
    </row>
    <row r="5336" spans="6:18" s="32" customFormat="1" x14ac:dyDescent="0.25">
      <c r="F5336" s="107"/>
      <c r="R5336" s="37"/>
    </row>
    <row r="5337" spans="6:18" s="32" customFormat="1" x14ac:dyDescent="0.25">
      <c r="F5337" s="107"/>
      <c r="R5337" s="37"/>
    </row>
    <row r="5338" spans="6:18" s="32" customFormat="1" x14ac:dyDescent="0.25">
      <c r="F5338" s="107"/>
      <c r="R5338" s="37"/>
    </row>
    <row r="5339" spans="6:18" s="32" customFormat="1" x14ac:dyDescent="0.25">
      <c r="F5339" s="107"/>
      <c r="R5339" s="37"/>
    </row>
    <row r="5340" spans="6:18" s="32" customFormat="1" x14ac:dyDescent="0.25">
      <c r="F5340" s="107"/>
      <c r="R5340" s="37"/>
    </row>
    <row r="5341" spans="6:18" s="32" customFormat="1" x14ac:dyDescent="0.25">
      <c r="F5341" s="107"/>
      <c r="R5341" s="37"/>
    </row>
    <row r="5342" spans="6:18" s="32" customFormat="1" x14ac:dyDescent="0.25">
      <c r="F5342" s="107"/>
      <c r="R5342" s="37"/>
    </row>
    <row r="5343" spans="6:18" s="32" customFormat="1" x14ac:dyDescent="0.25">
      <c r="F5343" s="107"/>
      <c r="R5343" s="37"/>
    </row>
    <row r="5344" spans="6:18" s="32" customFormat="1" x14ac:dyDescent="0.25">
      <c r="F5344" s="107"/>
      <c r="R5344" s="37"/>
    </row>
    <row r="5345" spans="6:18" s="32" customFormat="1" x14ac:dyDescent="0.25">
      <c r="F5345" s="107"/>
      <c r="R5345" s="37"/>
    </row>
    <row r="5346" spans="6:18" s="32" customFormat="1" x14ac:dyDescent="0.25">
      <c r="F5346" s="107"/>
      <c r="R5346" s="37"/>
    </row>
    <row r="5347" spans="6:18" s="32" customFormat="1" x14ac:dyDescent="0.25">
      <c r="F5347" s="107"/>
      <c r="R5347" s="37"/>
    </row>
    <row r="5348" spans="6:18" s="32" customFormat="1" x14ac:dyDescent="0.25">
      <c r="F5348" s="107"/>
      <c r="R5348" s="37"/>
    </row>
    <row r="5349" spans="6:18" s="32" customFormat="1" x14ac:dyDescent="0.25">
      <c r="F5349" s="107"/>
      <c r="R5349" s="37"/>
    </row>
    <row r="5350" spans="6:18" s="32" customFormat="1" x14ac:dyDescent="0.25">
      <c r="F5350" s="107"/>
      <c r="R5350" s="37"/>
    </row>
    <row r="5351" spans="6:18" s="32" customFormat="1" x14ac:dyDescent="0.25">
      <c r="F5351" s="107"/>
      <c r="R5351" s="37"/>
    </row>
    <row r="5352" spans="6:18" s="32" customFormat="1" x14ac:dyDescent="0.25">
      <c r="F5352" s="107"/>
      <c r="R5352" s="37"/>
    </row>
    <row r="5353" spans="6:18" s="32" customFormat="1" x14ac:dyDescent="0.25">
      <c r="F5353" s="107"/>
      <c r="R5353" s="37"/>
    </row>
    <row r="5354" spans="6:18" s="32" customFormat="1" x14ac:dyDescent="0.25">
      <c r="F5354" s="107"/>
      <c r="R5354" s="37"/>
    </row>
    <row r="5355" spans="6:18" s="32" customFormat="1" x14ac:dyDescent="0.25">
      <c r="F5355" s="107"/>
      <c r="R5355" s="37"/>
    </row>
    <row r="5356" spans="6:18" s="32" customFormat="1" x14ac:dyDescent="0.25">
      <c r="F5356" s="107"/>
      <c r="R5356" s="37"/>
    </row>
    <row r="5357" spans="6:18" s="32" customFormat="1" x14ac:dyDescent="0.25">
      <c r="F5357" s="107"/>
      <c r="R5357" s="37"/>
    </row>
    <row r="5358" spans="6:18" s="32" customFormat="1" x14ac:dyDescent="0.25">
      <c r="F5358" s="107"/>
      <c r="R5358" s="37"/>
    </row>
    <row r="5359" spans="6:18" s="32" customFormat="1" x14ac:dyDescent="0.25">
      <c r="F5359" s="107"/>
      <c r="R5359" s="37"/>
    </row>
    <row r="5360" spans="6:18" s="32" customFormat="1" x14ac:dyDescent="0.25">
      <c r="F5360" s="107"/>
      <c r="R5360" s="37"/>
    </row>
    <row r="5361" spans="6:18" s="32" customFormat="1" x14ac:dyDescent="0.25">
      <c r="F5361" s="107"/>
      <c r="R5361" s="37"/>
    </row>
    <row r="5362" spans="6:18" s="32" customFormat="1" x14ac:dyDescent="0.25">
      <c r="F5362" s="107"/>
      <c r="R5362" s="37"/>
    </row>
    <row r="5363" spans="6:18" s="32" customFormat="1" x14ac:dyDescent="0.25">
      <c r="F5363" s="107"/>
      <c r="R5363" s="37"/>
    </row>
    <row r="5364" spans="6:18" s="32" customFormat="1" x14ac:dyDescent="0.25">
      <c r="F5364" s="107"/>
      <c r="R5364" s="37"/>
    </row>
    <row r="5365" spans="6:18" s="32" customFormat="1" x14ac:dyDescent="0.25">
      <c r="F5365" s="107"/>
      <c r="R5365" s="37"/>
    </row>
    <row r="5366" spans="6:18" s="32" customFormat="1" x14ac:dyDescent="0.25">
      <c r="F5366" s="107"/>
      <c r="R5366" s="37"/>
    </row>
    <row r="5367" spans="6:18" s="32" customFormat="1" x14ac:dyDescent="0.25">
      <c r="F5367" s="107"/>
      <c r="R5367" s="37"/>
    </row>
    <row r="5368" spans="6:18" s="32" customFormat="1" x14ac:dyDescent="0.25">
      <c r="F5368" s="107"/>
      <c r="R5368" s="37"/>
    </row>
    <row r="5369" spans="6:18" s="32" customFormat="1" x14ac:dyDescent="0.25">
      <c r="F5369" s="107"/>
      <c r="R5369" s="37"/>
    </row>
    <row r="5370" spans="6:18" s="32" customFormat="1" x14ac:dyDescent="0.25">
      <c r="F5370" s="107"/>
      <c r="R5370" s="37"/>
    </row>
    <row r="5371" spans="6:18" s="32" customFormat="1" x14ac:dyDescent="0.25">
      <c r="F5371" s="107"/>
      <c r="R5371" s="37"/>
    </row>
    <row r="5372" spans="6:18" s="32" customFormat="1" x14ac:dyDescent="0.25">
      <c r="F5372" s="107"/>
      <c r="R5372" s="37"/>
    </row>
    <row r="5373" spans="6:18" s="32" customFormat="1" x14ac:dyDescent="0.25">
      <c r="F5373" s="107"/>
      <c r="R5373" s="37"/>
    </row>
    <row r="5374" spans="6:18" s="32" customFormat="1" x14ac:dyDescent="0.25">
      <c r="F5374" s="107"/>
      <c r="R5374" s="37"/>
    </row>
    <row r="5375" spans="6:18" s="32" customFormat="1" x14ac:dyDescent="0.25">
      <c r="F5375" s="107"/>
      <c r="R5375" s="37"/>
    </row>
    <row r="5376" spans="6:18" s="32" customFormat="1" x14ac:dyDescent="0.25">
      <c r="F5376" s="107"/>
      <c r="R5376" s="37"/>
    </row>
    <row r="5377" spans="6:18" s="32" customFormat="1" x14ac:dyDescent="0.25">
      <c r="F5377" s="107"/>
      <c r="R5377" s="37"/>
    </row>
    <row r="5378" spans="6:18" s="32" customFormat="1" x14ac:dyDescent="0.25">
      <c r="F5378" s="107"/>
      <c r="R5378" s="37"/>
    </row>
    <row r="5379" spans="6:18" s="32" customFormat="1" x14ac:dyDescent="0.25">
      <c r="F5379" s="107"/>
      <c r="R5379" s="37"/>
    </row>
    <row r="5380" spans="6:18" s="32" customFormat="1" x14ac:dyDescent="0.25">
      <c r="F5380" s="107"/>
      <c r="R5380" s="37"/>
    </row>
    <row r="5381" spans="6:18" s="32" customFormat="1" x14ac:dyDescent="0.25">
      <c r="F5381" s="107"/>
      <c r="R5381" s="37"/>
    </row>
    <row r="5382" spans="6:18" s="32" customFormat="1" x14ac:dyDescent="0.25">
      <c r="F5382" s="107"/>
      <c r="R5382" s="37"/>
    </row>
    <row r="5383" spans="6:18" s="32" customFormat="1" x14ac:dyDescent="0.25">
      <c r="F5383" s="107"/>
      <c r="R5383" s="37"/>
    </row>
    <row r="5384" spans="6:18" s="32" customFormat="1" x14ac:dyDescent="0.25">
      <c r="F5384" s="107"/>
      <c r="R5384" s="37"/>
    </row>
    <row r="5385" spans="6:18" s="32" customFormat="1" x14ac:dyDescent="0.25">
      <c r="F5385" s="107"/>
      <c r="R5385" s="37"/>
    </row>
    <row r="5386" spans="6:18" s="32" customFormat="1" x14ac:dyDescent="0.25">
      <c r="F5386" s="107"/>
      <c r="R5386" s="37"/>
    </row>
    <row r="5387" spans="6:18" s="32" customFormat="1" x14ac:dyDescent="0.25">
      <c r="F5387" s="107"/>
      <c r="R5387" s="37"/>
    </row>
    <row r="5388" spans="6:18" s="32" customFormat="1" x14ac:dyDescent="0.25">
      <c r="F5388" s="107"/>
      <c r="R5388" s="37"/>
    </row>
    <row r="5389" spans="6:18" s="32" customFormat="1" x14ac:dyDescent="0.25">
      <c r="F5389" s="107"/>
      <c r="R5389" s="37"/>
    </row>
    <row r="5390" spans="6:18" s="32" customFormat="1" x14ac:dyDescent="0.25">
      <c r="F5390" s="107"/>
      <c r="R5390" s="37"/>
    </row>
    <row r="5391" spans="6:18" s="32" customFormat="1" x14ac:dyDescent="0.25">
      <c r="F5391" s="107"/>
      <c r="R5391" s="37"/>
    </row>
    <row r="5392" spans="6:18" s="32" customFormat="1" x14ac:dyDescent="0.25">
      <c r="F5392" s="107"/>
      <c r="R5392" s="37"/>
    </row>
    <row r="5393" spans="6:18" s="32" customFormat="1" x14ac:dyDescent="0.25">
      <c r="F5393" s="107"/>
      <c r="R5393" s="37"/>
    </row>
    <row r="5394" spans="6:18" s="32" customFormat="1" x14ac:dyDescent="0.25">
      <c r="F5394" s="107"/>
      <c r="R5394" s="37"/>
    </row>
    <row r="5395" spans="6:18" s="32" customFormat="1" x14ac:dyDescent="0.25">
      <c r="F5395" s="107"/>
      <c r="R5395" s="37"/>
    </row>
    <row r="5396" spans="6:18" s="32" customFormat="1" x14ac:dyDescent="0.25">
      <c r="F5396" s="107"/>
      <c r="R5396" s="37"/>
    </row>
    <row r="5397" spans="6:18" s="32" customFormat="1" x14ac:dyDescent="0.25">
      <c r="F5397" s="107"/>
      <c r="R5397" s="37"/>
    </row>
    <row r="5398" spans="6:18" s="32" customFormat="1" x14ac:dyDescent="0.25">
      <c r="F5398" s="107"/>
      <c r="R5398" s="37"/>
    </row>
    <row r="5399" spans="6:18" s="32" customFormat="1" x14ac:dyDescent="0.25">
      <c r="F5399" s="107"/>
      <c r="R5399" s="37"/>
    </row>
    <row r="5400" spans="6:18" s="32" customFormat="1" x14ac:dyDescent="0.25">
      <c r="F5400" s="107"/>
      <c r="R5400" s="37"/>
    </row>
    <row r="5401" spans="6:18" s="32" customFormat="1" x14ac:dyDescent="0.25">
      <c r="F5401" s="107"/>
      <c r="R5401" s="37"/>
    </row>
    <row r="5402" spans="6:18" s="32" customFormat="1" x14ac:dyDescent="0.25">
      <c r="F5402" s="107"/>
      <c r="R5402" s="37"/>
    </row>
    <row r="5403" spans="6:18" s="32" customFormat="1" x14ac:dyDescent="0.25">
      <c r="F5403" s="107"/>
      <c r="R5403" s="37"/>
    </row>
    <row r="5404" spans="6:18" s="32" customFormat="1" x14ac:dyDescent="0.25">
      <c r="F5404" s="107"/>
      <c r="R5404" s="37"/>
    </row>
    <row r="5405" spans="6:18" s="32" customFormat="1" x14ac:dyDescent="0.25">
      <c r="F5405" s="107"/>
      <c r="R5405" s="37"/>
    </row>
    <row r="5406" spans="6:18" s="32" customFormat="1" x14ac:dyDescent="0.25">
      <c r="F5406" s="107"/>
      <c r="R5406" s="37"/>
    </row>
    <row r="5407" spans="6:18" s="32" customFormat="1" x14ac:dyDescent="0.25">
      <c r="F5407" s="107"/>
      <c r="R5407" s="37"/>
    </row>
    <row r="5408" spans="6:18" s="32" customFormat="1" x14ac:dyDescent="0.25">
      <c r="F5408" s="107"/>
      <c r="R5408" s="37"/>
    </row>
    <row r="5409" spans="6:18" s="32" customFormat="1" x14ac:dyDescent="0.25">
      <c r="F5409" s="107"/>
      <c r="R5409" s="37"/>
    </row>
    <row r="5410" spans="6:18" s="32" customFormat="1" x14ac:dyDescent="0.25">
      <c r="F5410" s="107"/>
      <c r="R5410" s="37"/>
    </row>
    <row r="5411" spans="6:18" s="32" customFormat="1" x14ac:dyDescent="0.25">
      <c r="F5411" s="107"/>
      <c r="R5411" s="37"/>
    </row>
    <row r="5412" spans="6:18" s="32" customFormat="1" x14ac:dyDescent="0.25">
      <c r="F5412" s="107"/>
      <c r="R5412" s="37"/>
    </row>
    <row r="5413" spans="6:18" s="32" customFormat="1" x14ac:dyDescent="0.25">
      <c r="F5413" s="107"/>
      <c r="R5413" s="37"/>
    </row>
    <row r="5414" spans="6:18" s="32" customFormat="1" x14ac:dyDescent="0.25">
      <c r="F5414" s="107"/>
      <c r="R5414" s="37"/>
    </row>
    <row r="5415" spans="6:18" s="32" customFormat="1" x14ac:dyDescent="0.25">
      <c r="F5415" s="107"/>
      <c r="R5415" s="37"/>
    </row>
    <row r="5416" spans="6:18" s="32" customFormat="1" x14ac:dyDescent="0.25">
      <c r="F5416" s="107"/>
      <c r="R5416" s="37"/>
    </row>
    <row r="5417" spans="6:18" s="32" customFormat="1" x14ac:dyDescent="0.25">
      <c r="F5417" s="107"/>
      <c r="R5417" s="37"/>
    </row>
    <row r="5418" spans="6:18" s="32" customFormat="1" x14ac:dyDescent="0.25">
      <c r="F5418" s="107"/>
      <c r="R5418" s="37"/>
    </row>
    <row r="5419" spans="6:18" s="32" customFormat="1" x14ac:dyDescent="0.25">
      <c r="F5419" s="107"/>
      <c r="R5419" s="37"/>
    </row>
    <row r="5420" spans="6:18" s="32" customFormat="1" x14ac:dyDescent="0.25">
      <c r="F5420" s="107"/>
      <c r="R5420" s="37"/>
    </row>
    <row r="5421" spans="6:18" s="32" customFormat="1" x14ac:dyDescent="0.25">
      <c r="F5421" s="107"/>
      <c r="R5421" s="37"/>
    </row>
    <row r="5422" spans="6:18" s="32" customFormat="1" x14ac:dyDescent="0.25">
      <c r="F5422" s="107"/>
      <c r="R5422" s="37"/>
    </row>
    <row r="5423" spans="6:18" s="32" customFormat="1" x14ac:dyDescent="0.25">
      <c r="F5423" s="107"/>
      <c r="R5423" s="37"/>
    </row>
    <row r="5424" spans="6:18" s="32" customFormat="1" x14ac:dyDescent="0.25">
      <c r="F5424" s="107"/>
      <c r="R5424" s="37"/>
    </row>
    <row r="5425" spans="6:18" s="32" customFormat="1" x14ac:dyDescent="0.25">
      <c r="F5425" s="107"/>
      <c r="R5425" s="37"/>
    </row>
    <row r="5426" spans="6:18" s="32" customFormat="1" x14ac:dyDescent="0.25">
      <c r="F5426" s="107"/>
      <c r="R5426" s="37"/>
    </row>
    <row r="5427" spans="6:18" s="32" customFormat="1" x14ac:dyDescent="0.25">
      <c r="F5427" s="107"/>
      <c r="R5427" s="37"/>
    </row>
    <row r="5428" spans="6:18" s="32" customFormat="1" x14ac:dyDescent="0.25">
      <c r="F5428" s="107"/>
      <c r="R5428" s="37"/>
    </row>
    <row r="5429" spans="6:18" s="32" customFormat="1" x14ac:dyDescent="0.25">
      <c r="F5429" s="107"/>
      <c r="R5429" s="37"/>
    </row>
    <row r="5430" spans="6:18" s="32" customFormat="1" x14ac:dyDescent="0.25">
      <c r="F5430" s="107"/>
      <c r="R5430" s="37"/>
    </row>
    <row r="5431" spans="6:18" s="32" customFormat="1" x14ac:dyDescent="0.25">
      <c r="F5431" s="107"/>
      <c r="R5431" s="37"/>
    </row>
    <row r="5432" spans="6:18" s="32" customFormat="1" x14ac:dyDescent="0.25">
      <c r="F5432" s="107"/>
      <c r="R5432" s="37"/>
    </row>
    <row r="5433" spans="6:18" s="32" customFormat="1" x14ac:dyDescent="0.25">
      <c r="F5433" s="107"/>
      <c r="R5433" s="37"/>
    </row>
    <row r="5434" spans="6:18" s="32" customFormat="1" x14ac:dyDescent="0.25">
      <c r="F5434" s="107"/>
      <c r="R5434" s="37"/>
    </row>
    <row r="5435" spans="6:18" s="32" customFormat="1" x14ac:dyDescent="0.25">
      <c r="F5435" s="107"/>
      <c r="R5435" s="37"/>
    </row>
    <row r="5436" spans="6:18" s="32" customFormat="1" x14ac:dyDescent="0.25">
      <c r="F5436" s="107"/>
      <c r="R5436" s="37"/>
    </row>
    <row r="5437" spans="6:18" s="32" customFormat="1" x14ac:dyDescent="0.25">
      <c r="F5437" s="107"/>
      <c r="R5437" s="37"/>
    </row>
    <row r="5438" spans="6:18" s="32" customFormat="1" x14ac:dyDescent="0.25">
      <c r="F5438" s="107"/>
      <c r="R5438" s="37"/>
    </row>
    <row r="5439" spans="6:18" s="32" customFormat="1" x14ac:dyDescent="0.25">
      <c r="F5439" s="107"/>
      <c r="R5439" s="37"/>
    </row>
    <row r="5440" spans="6:18" s="32" customFormat="1" x14ac:dyDescent="0.25">
      <c r="F5440" s="107"/>
      <c r="R5440" s="37"/>
    </row>
    <row r="5441" spans="6:18" s="32" customFormat="1" x14ac:dyDescent="0.25">
      <c r="F5441" s="107"/>
      <c r="R5441" s="37"/>
    </row>
    <row r="5442" spans="6:18" s="32" customFormat="1" x14ac:dyDescent="0.25">
      <c r="F5442" s="107"/>
      <c r="R5442" s="37"/>
    </row>
    <row r="5443" spans="6:18" s="32" customFormat="1" x14ac:dyDescent="0.25">
      <c r="F5443" s="107"/>
      <c r="R5443" s="37"/>
    </row>
    <row r="5444" spans="6:18" s="32" customFormat="1" x14ac:dyDescent="0.25">
      <c r="F5444" s="107"/>
      <c r="R5444" s="37"/>
    </row>
    <row r="5445" spans="6:18" s="32" customFormat="1" x14ac:dyDescent="0.25">
      <c r="F5445" s="107"/>
      <c r="R5445" s="37"/>
    </row>
    <row r="5446" spans="6:18" s="32" customFormat="1" x14ac:dyDescent="0.25">
      <c r="F5446" s="107"/>
      <c r="R5446" s="37"/>
    </row>
    <row r="5447" spans="6:18" s="32" customFormat="1" x14ac:dyDescent="0.25">
      <c r="F5447" s="107"/>
      <c r="R5447" s="37"/>
    </row>
    <row r="5448" spans="6:18" s="32" customFormat="1" x14ac:dyDescent="0.25">
      <c r="F5448" s="107"/>
      <c r="R5448" s="37"/>
    </row>
    <row r="5449" spans="6:18" s="32" customFormat="1" x14ac:dyDescent="0.25">
      <c r="F5449" s="107"/>
      <c r="R5449" s="37"/>
    </row>
    <row r="5450" spans="6:18" s="32" customFormat="1" x14ac:dyDescent="0.25">
      <c r="F5450" s="107"/>
      <c r="R5450" s="37"/>
    </row>
    <row r="5451" spans="6:18" s="32" customFormat="1" x14ac:dyDescent="0.25">
      <c r="F5451" s="107"/>
      <c r="R5451" s="37"/>
    </row>
    <row r="5452" spans="6:18" s="32" customFormat="1" x14ac:dyDescent="0.25">
      <c r="F5452" s="107"/>
      <c r="R5452" s="37"/>
    </row>
    <row r="5453" spans="6:18" s="32" customFormat="1" x14ac:dyDescent="0.25">
      <c r="F5453" s="107"/>
      <c r="R5453" s="37"/>
    </row>
    <row r="5454" spans="6:18" s="32" customFormat="1" x14ac:dyDescent="0.25">
      <c r="F5454" s="107"/>
      <c r="R5454" s="37"/>
    </row>
    <row r="5455" spans="6:18" s="32" customFormat="1" x14ac:dyDescent="0.25">
      <c r="F5455" s="107"/>
      <c r="R5455" s="37"/>
    </row>
    <row r="5456" spans="6:18" s="32" customFormat="1" x14ac:dyDescent="0.25">
      <c r="F5456" s="107"/>
      <c r="R5456" s="37"/>
    </row>
    <row r="5457" spans="6:18" s="32" customFormat="1" x14ac:dyDescent="0.25">
      <c r="F5457" s="107"/>
      <c r="R5457" s="37"/>
    </row>
    <row r="5458" spans="6:18" s="32" customFormat="1" x14ac:dyDescent="0.25">
      <c r="F5458" s="107"/>
      <c r="R5458" s="37"/>
    </row>
    <row r="5459" spans="6:18" s="32" customFormat="1" x14ac:dyDescent="0.25">
      <c r="F5459" s="107"/>
      <c r="R5459" s="37"/>
    </row>
    <row r="5460" spans="6:18" s="32" customFormat="1" x14ac:dyDescent="0.25">
      <c r="F5460" s="107"/>
      <c r="R5460" s="37"/>
    </row>
    <row r="5461" spans="6:18" s="32" customFormat="1" x14ac:dyDescent="0.25">
      <c r="F5461" s="107"/>
      <c r="R5461" s="37"/>
    </row>
    <row r="5462" spans="6:18" s="32" customFormat="1" x14ac:dyDescent="0.25">
      <c r="F5462" s="107"/>
      <c r="R5462" s="37"/>
    </row>
    <row r="5463" spans="6:18" s="32" customFormat="1" x14ac:dyDescent="0.25">
      <c r="F5463" s="107"/>
      <c r="R5463" s="37"/>
    </row>
    <row r="5464" spans="6:18" s="32" customFormat="1" x14ac:dyDescent="0.25">
      <c r="F5464" s="107"/>
      <c r="R5464" s="37"/>
    </row>
    <row r="5465" spans="6:18" s="32" customFormat="1" x14ac:dyDescent="0.25">
      <c r="F5465" s="107"/>
      <c r="R5465" s="37"/>
    </row>
    <row r="5466" spans="6:18" s="32" customFormat="1" x14ac:dyDescent="0.25">
      <c r="F5466" s="107"/>
      <c r="R5466" s="37"/>
    </row>
    <row r="5467" spans="6:18" s="32" customFormat="1" x14ac:dyDescent="0.25">
      <c r="F5467" s="107"/>
      <c r="R5467" s="37"/>
    </row>
    <row r="5468" spans="6:18" s="32" customFormat="1" x14ac:dyDescent="0.25">
      <c r="F5468" s="107"/>
      <c r="R5468" s="37"/>
    </row>
    <row r="5469" spans="6:18" s="32" customFormat="1" x14ac:dyDescent="0.25">
      <c r="F5469" s="107"/>
      <c r="R5469" s="37"/>
    </row>
    <row r="5470" spans="6:18" s="32" customFormat="1" x14ac:dyDescent="0.25">
      <c r="F5470" s="107"/>
      <c r="R5470" s="37"/>
    </row>
    <row r="5471" spans="6:18" s="32" customFormat="1" x14ac:dyDescent="0.25">
      <c r="F5471" s="107"/>
      <c r="R5471" s="37"/>
    </row>
    <row r="5472" spans="6:18" s="32" customFormat="1" x14ac:dyDescent="0.25">
      <c r="F5472" s="107"/>
      <c r="R5472" s="37"/>
    </row>
    <row r="5473" spans="6:18" s="32" customFormat="1" x14ac:dyDescent="0.25">
      <c r="F5473" s="107"/>
      <c r="R5473" s="37"/>
    </row>
    <row r="5474" spans="6:18" s="32" customFormat="1" x14ac:dyDescent="0.25">
      <c r="F5474" s="107"/>
      <c r="R5474" s="37"/>
    </row>
    <row r="5475" spans="6:18" s="32" customFormat="1" x14ac:dyDescent="0.25">
      <c r="F5475" s="107"/>
      <c r="R5475" s="37"/>
    </row>
    <row r="5476" spans="6:18" s="32" customFormat="1" x14ac:dyDescent="0.25">
      <c r="F5476" s="107"/>
      <c r="R5476" s="37"/>
    </row>
    <row r="5477" spans="6:18" s="32" customFormat="1" x14ac:dyDescent="0.25">
      <c r="F5477" s="107"/>
      <c r="R5477" s="37"/>
    </row>
    <row r="5478" spans="6:18" s="32" customFormat="1" x14ac:dyDescent="0.25">
      <c r="F5478" s="107"/>
      <c r="R5478" s="37"/>
    </row>
    <row r="5479" spans="6:18" s="32" customFormat="1" x14ac:dyDescent="0.25">
      <c r="F5479" s="107"/>
      <c r="R5479" s="37"/>
    </row>
    <row r="5480" spans="6:18" s="32" customFormat="1" x14ac:dyDescent="0.25">
      <c r="F5480" s="107"/>
      <c r="R5480" s="37"/>
    </row>
    <row r="5481" spans="6:18" s="32" customFormat="1" x14ac:dyDescent="0.25">
      <c r="F5481" s="107"/>
      <c r="R5481" s="37"/>
    </row>
    <row r="5482" spans="6:18" s="32" customFormat="1" x14ac:dyDescent="0.25">
      <c r="F5482" s="107"/>
      <c r="R5482" s="37"/>
    </row>
    <row r="5483" spans="6:18" s="32" customFormat="1" x14ac:dyDescent="0.25">
      <c r="F5483" s="107"/>
      <c r="R5483" s="37"/>
    </row>
    <row r="5484" spans="6:18" s="32" customFormat="1" x14ac:dyDescent="0.25">
      <c r="F5484" s="107"/>
      <c r="R5484" s="37"/>
    </row>
    <row r="5485" spans="6:18" s="32" customFormat="1" x14ac:dyDescent="0.25">
      <c r="F5485" s="107"/>
      <c r="R5485" s="37"/>
    </row>
    <row r="5486" spans="6:18" s="32" customFormat="1" x14ac:dyDescent="0.25">
      <c r="F5486" s="107"/>
      <c r="R5486" s="37"/>
    </row>
    <row r="5487" spans="6:18" s="32" customFormat="1" x14ac:dyDescent="0.25">
      <c r="F5487" s="107"/>
      <c r="R5487" s="37"/>
    </row>
    <row r="5488" spans="6:18" s="32" customFormat="1" x14ac:dyDescent="0.25">
      <c r="F5488" s="107"/>
      <c r="R5488" s="37"/>
    </row>
    <row r="5489" spans="6:18" s="32" customFormat="1" x14ac:dyDescent="0.25">
      <c r="F5489" s="107"/>
      <c r="R5489" s="37"/>
    </row>
    <row r="5490" spans="6:18" s="32" customFormat="1" x14ac:dyDescent="0.25">
      <c r="F5490" s="107"/>
      <c r="R5490" s="37"/>
    </row>
    <row r="5491" spans="6:18" s="32" customFormat="1" x14ac:dyDescent="0.25">
      <c r="F5491" s="107"/>
      <c r="R5491" s="37"/>
    </row>
    <row r="5492" spans="6:18" s="32" customFormat="1" x14ac:dyDescent="0.25">
      <c r="F5492" s="107"/>
      <c r="R5492" s="37"/>
    </row>
    <row r="5493" spans="6:18" s="32" customFormat="1" x14ac:dyDescent="0.25">
      <c r="F5493" s="107"/>
      <c r="R5493" s="37"/>
    </row>
    <row r="5494" spans="6:18" s="32" customFormat="1" x14ac:dyDescent="0.25">
      <c r="F5494" s="107"/>
      <c r="R5494" s="37"/>
    </row>
    <row r="5495" spans="6:18" s="32" customFormat="1" x14ac:dyDescent="0.25">
      <c r="F5495" s="107"/>
      <c r="R5495" s="37"/>
    </row>
    <row r="5496" spans="6:18" s="32" customFormat="1" x14ac:dyDescent="0.25">
      <c r="F5496" s="107"/>
      <c r="R5496" s="37"/>
    </row>
    <row r="5497" spans="6:18" s="32" customFormat="1" x14ac:dyDescent="0.25">
      <c r="F5497" s="107"/>
      <c r="R5497" s="37"/>
    </row>
    <row r="5498" spans="6:18" s="32" customFormat="1" x14ac:dyDescent="0.25">
      <c r="F5498" s="107"/>
      <c r="R5498" s="37"/>
    </row>
    <row r="5499" spans="6:18" s="32" customFormat="1" x14ac:dyDescent="0.25">
      <c r="F5499" s="107"/>
      <c r="R5499" s="37"/>
    </row>
    <row r="5500" spans="6:18" s="32" customFormat="1" x14ac:dyDescent="0.25">
      <c r="F5500" s="107"/>
      <c r="R5500" s="37"/>
    </row>
    <row r="5501" spans="6:18" s="32" customFormat="1" x14ac:dyDescent="0.25">
      <c r="F5501" s="107"/>
      <c r="R5501" s="37"/>
    </row>
    <row r="5502" spans="6:18" s="32" customFormat="1" x14ac:dyDescent="0.25">
      <c r="F5502" s="107"/>
      <c r="R5502" s="37"/>
    </row>
    <row r="5503" spans="6:18" s="32" customFormat="1" x14ac:dyDescent="0.25">
      <c r="F5503" s="107"/>
      <c r="R5503" s="37"/>
    </row>
    <row r="5504" spans="6:18" s="32" customFormat="1" x14ac:dyDescent="0.25">
      <c r="F5504" s="107"/>
      <c r="R5504" s="37"/>
    </row>
    <row r="5505" spans="6:18" s="32" customFormat="1" x14ac:dyDescent="0.25">
      <c r="F5505" s="107"/>
      <c r="R5505" s="37"/>
    </row>
    <row r="5506" spans="6:18" s="32" customFormat="1" x14ac:dyDescent="0.25">
      <c r="F5506" s="107"/>
      <c r="R5506" s="37"/>
    </row>
    <row r="5507" spans="6:18" s="32" customFormat="1" x14ac:dyDescent="0.25">
      <c r="F5507" s="107"/>
      <c r="R5507" s="37"/>
    </row>
    <row r="5508" spans="6:18" s="32" customFormat="1" x14ac:dyDescent="0.25">
      <c r="F5508" s="107"/>
      <c r="R5508" s="37"/>
    </row>
    <row r="5509" spans="6:18" s="32" customFormat="1" x14ac:dyDescent="0.25">
      <c r="F5509" s="107"/>
      <c r="R5509" s="37"/>
    </row>
    <row r="5510" spans="6:18" s="32" customFormat="1" x14ac:dyDescent="0.25">
      <c r="F5510" s="107"/>
      <c r="R5510" s="37"/>
    </row>
    <row r="5511" spans="6:18" s="32" customFormat="1" x14ac:dyDescent="0.25">
      <c r="F5511" s="107"/>
      <c r="R5511" s="37"/>
    </row>
    <row r="5512" spans="6:18" s="32" customFormat="1" x14ac:dyDescent="0.25">
      <c r="F5512" s="107"/>
      <c r="R5512" s="37"/>
    </row>
    <row r="5513" spans="6:18" s="32" customFormat="1" x14ac:dyDescent="0.25">
      <c r="F5513" s="107"/>
      <c r="R5513" s="37"/>
    </row>
    <row r="5514" spans="6:18" s="32" customFormat="1" x14ac:dyDescent="0.25">
      <c r="F5514" s="107"/>
      <c r="R5514" s="37"/>
    </row>
    <row r="5515" spans="6:18" s="32" customFormat="1" x14ac:dyDescent="0.25">
      <c r="F5515" s="107"/>
      <c r="R5515" s="37"/>
    </row>
    <row r="5516" spans="6:18" s="32" customFormat="1" x14ac:dyDescent="0.25">
      <c r="F5516" s="107"/>
      <c r="R5516" s="37"/>
    </row>
    <row r="5517" spans="6:18" s="32" customFormat="1" x14ac:dyDescent="0.25">
      <c r="F5517" s="107"/>
      <c r="R5517" s="37"/>
    </row>
    <row r="5518" spans="6:18" s="32" customFormat="1" x14ac:dyDescent="0.25">
      <c r="F5518" s="107"/>
      <c r="R5518" s="37"/>
    </row>
    <row r="5519" spans="6:18" s="32" customFormat="1" x14ac:dyDescent="0.25">
      <c r="F5519" s="107"/>
      <c r="R5519" s="37"/>
    </row>
    <row r="5520" spans="6:18" s="32" customFormat="1" x14ac:dyDescent="0.25">
      <c r="F5520" s="107"/>
      <c r="R5520" s="37"/>
    </row>
    <row r="5521" spans="6:18" s="32" customFormat="1" x14ac:dyDescent="0.25">
      <c r="F5521" s="107"/>
      <c r="R5521" s="37"/>
    </row>
    <row r="5522" spans="6:18" s="32" customFormat="1" x14ac:dyDescent="0.25">
      <c r="F5522" s="107"/>
      <c r="R5522" s="37"/>
    </row>
    <row r="5523" spans="6:18" s="32" customFormat="1" x14ac:dyDescent="0.25">
      <c r="F5523" s="107"/>
      <c r="R5523" s="37"/>
    </row>
    <row r="5524" spans="6:18" s="32" customFormat="1" x14ac:dyDescent="0.25">
      <c r="F5524" s="107"/>
      <c r="R5524" s="37"/>
    </row>
    <row r="5525" spans="6:18" s="32" customFormat="1" x14ac:dyDescent="0.25">
      <c r="F5525" s="107"/>
      <c r="R5525" s="37"/>
    </row>
    <row r="5526" spans="6:18" s="32" customFormat="1" x14ac:dyDescent="0.25">
      <c r="F5526" s="107"/>
      <c r="R5526" s="37"/>
    </row>
    <row r="5527" spans="6:18" s="32" customFormat="1" x14ac:dyDescent="0.25">
      <c r="F5527" s="107"/>
      <c r="R5527" s="37"/>
    </row>
    <row r="5528" spans="6:18" s="32" customFormat="1" x14ac:dyDescent="0.25">
      <c r="F5528" s="107"/>
      <c r="R5528" s="37"/>
    </row>
    <row r="5529" spans="6:18" s="32" customFormat="1" x14ac:dyDescent="0.25">
      <c r="F5529" s="107"/>
      <c r="R5529" s="37"/>
    </row>
    <row r="5530" spans="6:18" s="32" customFormat="1" x14ac:dyDescent="0.25">
      <c r="F5530" s="107"/>
      <c r="R5530" s="37"/>
    </row>
    <row r="5531" spans="6:18" s="32" customFormat="1" x14ac:dyDescent="0.25">
      <c r="F5531" s="107"/>
      <c r="R5531" s="37"/>
    </row>
    <row r="5532" spans="6:18" s="32" customFormat="1" x14ac:dyDescent="0.25">
      <c r="F5532" s="107"/>
      <c r="R5532" s="37"/>
    </row>
    <row r="5533" spans="6:18" s="32" customFormat="1" x14ac:dyDescent="0.25">
      <c r="F5533" s="107"/>
      <c r="R5533" s="37"/>
    </row>
    <row r="5534" spans="6:18" s="32" customFormat="1" x14ac:dyDescent="0.25">
      <c r="F5534" s="107"/>
      <c r="R5534" s="37"/>
    </row>
    <row r="5535" spans="6:18" s="32" customFormat="1" x14ac:dyDescent="0.25">
      <c r="F5535" s="107"/>
      <c r="R5535" s="37"/>
    </row>
    <row r="5536" spans="6:18" s="32" customFormat="1" x14ac:dyDescent="0.25">
      <c r="F5536" s="107"/>
      <c r="R5536" s="37"/>
    </row>
    <row r="5537" spans="6:18" s="32" customFormat="1" x14ac:dyDescent="0.25">
      <c r="F5537" s="107"/>
      <c r="R5537" s="37"/>
    </row>
    <row r="5538" spans="6:18" s="32" customFormat="1" x14ac:dyDescent="0.25">
      <c r="F5538" s="107"/>
      <c r="R5538" s="37"/>
    </row>
    <row r="5539" spans="6:18" s="32" customFormat="1" x14ac:dyDescent="0.25">
      <c r="F5539" s="107"/>
      <c r="R5539" s="37"/>
    </row>
    <row r="5540" spans="6:18" s="32" customFormat="1" x14ac:dyDescent="0.25">
      <c r="F5540" s="107"/>
      <c r="R5540" s="37"/>
    </row>
    <row r="5541" spans="6:18" s="32" customFormat="1" x14ac:dyDescent="0.25">
      <c r="F5541" s="107"/>
      <c r="R5541" s="37"/>
    </row>
    <row r="5542" spans="6:18" s="32" customFormat="1" x14ac:dyDescent="0.25">
      <c r="F5542" s="107"/>
      <c r="R5542" s="37"/>
    </row>
    <row r="5543" spans="6:18" s="32" customFormat="1" x14ac:dyDescent="0.25">
      <c r="F5543" s="107"/>
      <c r="R5543" s="37"/>
    </row>
    <row r="5544" spans="6:18" s="32" customFormat="1" x14ac:dyDescent="0.25">
      <c r="F5544" s="107"/>
      <c r="R5544" s="37"/>
    </row>
    <row r="5545" spans="6:18" s="32" customFormat="1" x14ac:dyDescent="0.25">
      <c r="F5545" s="107"/>
      <c r="R5545" s="37"/>
    </row>
    <row r="5546" spans="6:18" s="32" customFormat="1" x14ac:dyDescent="0.25">
      <c r="F5546" s="107"/>
      <c r="R5546" s="37"/>
    </row>
    <row r="5547" spans="6:18" s="32" customFormat="1" x14ac:dyDescent="0.25">
      <c r="F5547" s="107"/>
      <c r="R5547" s="37"/>
    </row>
    <row r="5548" spans="6:18" s="32" customFormat="1" x14ac:dyDescent="0.25">
      <c r="F5548" s="107"/>
      <c r="R5548" s="37"/>
    </row>
    <row r="5549" spans="6:18" s="32" customFormat="1" x14ac:dyDescent="0.25">
      <c r="F5549" s="107"/>
      <c r="R5549" s="37"/>
    </row>
    <row r="5550" spans="6:18" s="32" customFormat="1" x14ac:dyDescent="0.25">
      <c r="F5550" s="107"/>
      <c r="R5550" s="37"/>
    </row>
    <row r="5551" spans="6:18" s="32" customFormat="1" x14ac:dyDescent="0.25">
      <c r="F5551" s="107"/>
      <c r="R5551" s="37"/>
    </row>
    <row r="5552" spans="6:18" s="32" customFormat="1" x14ac:dyDescent="0.25">
      <c r="F5552" s="107"/>
      <c r="R5552" s="37"/>
    </row>
    <row r="5553" spans="6:18" s="32" customFormat="1" x14ac:dyDescent="0.25">
      <c r="F5553" s="107"/>
      <c r="R5553" s="37"/>
    </row>
    <row r="5554" spans="6:18" s="32" customFormat="1" x14ac:dyDescent="0.25">
      <c r="F5554" s="107"/>
      <c r="R5554" s="37"/>
    </row>
    <row r="5555" spans="6:18" s="32" customFormat="1" x14ac:dyDescent="0.25">
      <c r="F5555" s="107"/>
      <c r="R5555" s="37"/>
    </row>
    <row r="5556" spans="6:18" s="32" customFormat="1" x14ac:dyDescent="0.25">
      <c r="F5556" s="107"/>
      <c r="R5556" s="37"/>
    </row>
    <row r="5557" spans="6:18" s="32" customFormat="1" x14ac:dyDescent="0.25">
      <c r="F5557" s="107"/>
      <c r="R5557" s="37"/>
    </row>
    <row r="5558" spans="6:18" s="32" customFormat="1" x14ac:dyDescent="0.25">
      <c r="F5558" s="107"/>
      <c r="R5558" s="37"/>
    </row>
    <row r="5559" spans="6:18" s="32" customFormat="1" x14ac:dyDescent="0.25">
      <c r="F5559" s="107"/>
      <c r="R5559" s="37"/>
    </row>
    <row r="5560" spans="6:18" s="32" customFormat="1" x14ac:dyDescent="0.25">
      <c r="F5560" s="107"/>
      <c r="R5560" s="37"/>
    </row>
    <row r="5561" spans="6:18" s="32" customFormat="1" x14ac:dyDescent="0.25">
      <c r="F5561" s="107"/>
      <c r="R5561" s="37"/>
    </row>
    <row r="5562" spans="6:18" s="32" customFormat="1" x14ac:dyDescent="0.25">
      <c r="F5562" s="107"/>
      <c r="R5562" s="37"/>
    </row>
    <row r="5563" spans="6:18" s="32" customFormat="1" x14ac:dyDescent="0.25">
      <c r="F5563" s="107"/>
      <c r="R5563" s="37"/>
    </row>
    <row r="5564" spans="6:18" s="32" customFormat="1" x14ac:dyDescent="0.25">
      <c r="F5564" s="107"/>
      <c r="R5564" s="37"/>
    </row>
    <row r="5565" spans="6:18" s="32" customFormat="1" x14ac:dyDescent="0.25">
      <c r="F5565" s="107"/>
      <c r="R5565" s="37"/>
    </row>
    <row r="5566" spans="6:18" s="32" customFormat="1" x14ac:dyDescent="0.25">
      <c r="F5566" s="107"/>
      <c r="R5566" s="37"/>
    </row>
    <row r="5567" spans="6:18" s="32" customFormat="1" x14ac:dyDescent="0.25">
      <c r="F5567" s="107"/>
      <c r="R5567" s="37"/>
    </row>
    <row r="5568" spans="6:18" s="32" customFormat="1" x14ac:dyDescent="0.25">
      <c r="F5568" s="107"/>
      <c r="R5568" s="37"/>
    </row>
    <row r="5569" spans="6:18" s="32" customFormat="1" x14ac:dyDescent="0.25">
      <c r="F5569" s="107"/>
      <c r="R5569" s="37"/>
    </row>
    <row r="5570" spans="6:18" s="32" customFormat="1" x14ac:dyDescent="0.25">
      <c r="F5570" s="107"/>
      <c r="R5570" s="37"/>
    </row>
    <row r="5571" spans="6:18" s="32" customFormat="1" x14ac:dyDescent="0.25">
      <c r="F5571" s="107"/>
      <c r="R5571" s="37"/>
    </row>
    <row r="5572" spans="6:18" s="32" customFormat="1" x14ac:dyDescent="0.25">
      <c r="F5572" s="107"/>
      <c r="R5572" s="37"/>
    </row>
    <row r="5573" spans="6:18" s="32" customFormat="1" x14ac:dyDescent="0.25">
      <c r="F5573" s="107"/>
      <c r="R5573" s="37"/>
    </row>
    <row r="5574" spans="6:18" s="32" customFormat="1" x14ac:dyDescent="0.25">
      <c r="F5574" s="107"/>
      <c r="R5574" s="37"/>
    </row>
    <row r="5575" spans="6:18" s="32" customFormat="1" x14ac:dyDescent="0.25">
      <c r="F5575" s="107"/>
      <c r="R5575" s="37"/>
    </row>
    <row r="5576" spans="6:18" s="32" customFormat="1" x14ac:dyDescent="0.25">
      <c r="F5576" s="107"/>
      <c r="R5576" s="37"/>
    </row>
    <row r="5577" spans="6:18" s="32" customFormat="1" x14ac:dyDescent="0.25">
      <c r="F5577" s="107"/>
      <c r="R5577" s="37"/>
    </row>
    <row r="5578" spans="6:18" s="32" customFormat="1" x14ac:dyDescent="0.25">
      <c r="F5578" s="107"/>
      <c r="R5578" s="37"/>
    </row>
    <row r="5579" spans="6:18" s="32" customFormat="1" x14ac:dyDescent="0.25">
      <c r="F5579" s="107"/>
      <c r="R5579" s="37"/>
    </row>
    <row r="5580" spans="6:18" s="32" customFormat="1" x14ac:dyDescent="0.25">
      <c r="F5580" s="107"/>
      <c r="R5580" s="37"/>
    </row>
    <row r="5581" spans="6:18" s="32" customFormat="1" x14ac:dyDescent="0.25">
      <c r="F5581" s="107"/>
      <c r="R5581" s="37"/>
    </row>
    <row r="5582" spans="6:18" s="32" customFormat="1" x14ac:dyDescent="0.25">
      <c r="F5582" s="107"/>
      <c r="R5582" s="37"/>
    </row>
    <row r="5583" spans="6:18" s="32" customFormat="1" x14ac:dyDescent="0.25">
      <c r="F5583" s="107"/>
      <c r="R5583" s="37"/>
    </row>
    <row r="5584" spans="6:18" s="32" customFormat="1" x14ac:dyDescent="0.25">
      <c r="F5584" s="107"/>
      <c r="R5584" s="37"/>
    </row>
    <row r="5585" spans="6:18" s="32" customFormat="1" x14ac:dyDescent="0.25">
      <c r="F5585" s="107"/>
      <c r="R5585" s="37"/>
    </row>
    <row r="5586" spans="6:18" s="32" customFormat="1" x14ac:dyDescent="0.25">
      <c r="F5586" s="107"/>
      <c r="R5586" s="37"/>
    </row>
    <row r="5587" spans="6:18" s="32" customFormat="1" x14ac:dyDescent="0.25">
      <c r="F5587" s="107"/>
      <c r="R5587" s="37"/>
    </row>
    <row r="5588" spans="6:18" s="32" customFormat="1" x14ac:dyDescent="0.25">
      <c r="F5588" s="107"/>
      <c r="R5588" s="37"/>
    </row>
    <row r="5589" spans="6:18" s="32" customFormat="1" x14ac:dyDescent="0.25">
      <c r="F5589" s="107"/>
      <c r="R5589" s="37"/>
    </row>
    <row r="5590" spans="6:18" s="32" customFormat="1" x14ac:dyDescent="0.25">
      <c r="F5590" s="107"/>
      <c r="R5590" s="37"/>
    </row>
    <row r="5591" spans="6:18" s="32" customFormat="1" x14ac:dyDescent="0.25">
      <c r="F5591" s="107"/>
      <c r="R5591" s="37"/>
    </row>
    <row r="5592" spans="6:18" s="32" customFormat="1" x14ac:dyDescent="0.25">
      <c r="F5592" s="107"/>
      <c r="R5592" s="37"/>
    </row>
    <row r="5593" spans="6:18" s="32" customFormat="1" x14ac:dyDescent="0.25">
      <c r="F5593" s="107"/>
      <c r="R5593" s="37"/>
    </row>
    <row r="5594" spans="6:18" s="32" customFormat="1" x14ac:dyDescent="0.25">
      <c r="F5594" s="107"/>
      <c r="R5594" s="37"/>
    </row>
    <row r="5595" spans="6:18" s="32" customFormat="1" x14ac:dyDescent="0.25">
      <c r="F5595" s="107"/>
      <c r="R5595" s="37"/>
    </row>
    <row r="5596" spans="6:18" s="32" customFormat="1" x14ac:dyDescent="0.25">
      <c r="F5596" s="107"/>
      <c r="R5596" s="37"/>
    </row>
    <row r="5597" spans="6:18" s="32" customFormat="1" x14ac:dyDescent="0.25">
      <c r="F5597" s="107"/>
      <c r="R5597" s="37"/>
    </row>
    <row r="5598" spans="6:18" s="32" customFormat="1" x14ac:dyDescent="0.25">
      <c r="F5598" s="107"/>
      <c r="R5598" s="37"/>
    </row>
    <row r="5599" spans="6:18" s="32" customFormat="1" x14ac:dyDescent="0.25">
      <c r="F5599" s="107"/>
      <c r="R5599" s="37"/>
    </row>
    <row r="5600" spans="6:18" s="32" customFormat="1" x14ac:dyDescent="0.25">
      <c r="F5600" s="107"/>
      <c r="R5600" s="37"/>
    </row>
    <row r="5601" spans="6:18" s="32" customFormat="1" x14ac:dyDescent="0.25">
      <c r="F5601" s="107"/>
      <c r="R5601" s="37"/>
    </row>
    <row r="5602" spans="6:18" s="32" customFormat="1" x14ac:dyDescent="0.25">
      <c r="F5602" s="107"/>
      <c r="R5602" s="37"/>
    </row>
    <row r="5603" spans="6:18" s="32" customFormat="1" x14ac:dyDescent="0.25">
      <c r="F5603" s="107"/>
      <c r="R5603" s="37"/>
    </row>
    <row r="5604" spans="6:18" s="32" customFormat="1" x14ac:dyDescent="0.25">
      <c r="F5604" s="107"/>
      <c r="R5604" s="37"/>
    </row>
    <row r="5605" spans="6:18" s="32" customFormat="1" x14ac:dyDescent="0.25">
      <c r="F5605" s="107"/>
      <c r="R5605" s="37"/>
    </row>
    <row r="5606" spans="6:18" s="32" customFormat="1" x14ac:dyDescent="0.25">
      <c r="F5606" s="107"/>
      <c r="R5606" s="37"/>
    </row>
    <row r="5607" spans="6:18" s="32" customFormat="1" x14ac:dyDescent="0.25">
      <c r="F5607" s="107"/>
      <c r="R5607" s="37"/>
    </row>
    <row r="5608" spans="6:18" s="32" customFormat="1" x14ac:dyDescent="0.25">
      <c r="F5608" s="107"/>
      <c r="R5608" s="37"/>
    </row>
    <row r="5609" spans="6:18" s="32" customFormat="1" x14ac:dyDescent="0.25">
      <c r="F5609" s="107"/>
      <c r="R5609" s="37"/>
    </row>
    <row r="5610" spans="6:18" s="32" customFormat="1" x14ac:dyDescent="0.25">
      <c r="F5610" s="107"/>
      <c r="R5610" s="37"/>
    </row>
    <row r="5611" spans="6:18" s="32" customFormat="1" x14ac:dyDescent="0.25">
      <c r="F5611" s="107"/>
      <c r="R5611" s="37"/>
    </row>
    <row r="5612" spans="6:18" s="32" customFormat="1" x14ac:dyDescent="0.25">
      <c r="F5612" s="107"/>
      <c r="R5612" s="37"/>
    </row>
    <row r="5613" spans="6:18" s="32" customFormat="1" x14ac:dyDescent="0.25">
      <c r="F5613" s="107"/>
      <c r="R5613" s="37"/>
    </row>
    <row r="5614" spans="6:18" s="32" customFormat="1" x14ac:dyDescent="0.25">
      <c r="F5614" s="107"/>
      <c r="R5614" s="37"/>
    </row>
    <row r="5615" spans="6:18" s="32" customFormat="1" x14ac:dyDescent="0.25">
      <c r="F5615" s="107"/>
      <c r="R5615" s="37"/>
    </row>
    <row r="5616" spans="6:18" s="32" customFormat="1" x14ac:dyDescent="0.25">
      <c r="F5616" s="107"/>
      <c r="R5616" s="37"/>
    </row>
    <row r="5617" spans="6:18" s="32" customFormat="1" x14ac:dyDescent="0.25">
      <c r="F5617" s="107"/>
      <c r="R5617" s="37"/>
    </row>
    <row r="5618" spans="6:18" s="32" customFormat="1" x14ac:dyDescent="0.25">
      <c r="F5618" s="107"/>
      <c r="R5618" s="37"/>
    </row>
    <row r="5619" spans="6:18" s="32" customFormat="1" x14ac:dyDescent="0.25">
      <c r="F5619" s="107"/>
      <c r="R5619" s="37"/>
    </row>
    <row r="5620" spans="6:18" s="32" customFormat="1" x14ac:dyDescent="0.25">
      <c r="F5620" s="107"/>
      <c r="R5620" s="37"/>
    </row>
    <row r="5621" spans="6:18" s="32" customFormat="1" x14ac:dyDescent="0.25">
      <c r="F5621" s="107"/>
      <c r="R5621" s="37"/>
    </row>
    <row r="5622" spans="6:18" s="32" customFormat="1" x14ac:dyDescent="0.25">
      <c r="F5622" s="107"/>
      <c r="R5622" s="37"/>
    </row>
    <row r="5623" spans="6:18" s="32" customFormat="1" x14ac:dyDescent="0.25">
      <c r="F5623" s="107"/>
      <c r="R5623" s="37"/>
    </row>
    <row r="5624" spans="6:18" s="32" customFormat="1" x14ac:dyDescent="0.25">
      <c r="F5624" s="107"/>
      <c r="R5624" s="37"/>
    </row>
    <row r="5625" spans="6:18" s="32" customFormat="1" x14ac:dyDescent="0.25">
      <c r="F5625" s="107"/>
      <c r="R5625" s="37"/>
    </row>
    <row r="5626" spans="6:18" s="32" customFormat="1" x14ac:dyDescent="0.25">
      <c r="F5626" s="107"/>
      <c r="R5626" s="37"/>
    </row>
    <row r="5627" spans="6:18" s="32" customFormat="1" x14ac:dyDescent="0.25">
      <c r="F5627" s="107"/>
      <c r="R5627" s="37"/>
    </row>
    <row r="5628" spans="6:18" s="32" customFormat="1" x14ac:dyDescent="0.25">
      <c r="F5628" s="107"/>
      <c r="R5628" s="37"/>
    </row>
    <row r="5629" spans="6:18" s="32" customFormat="1" x14ac:dyDescent="0.25">
      <c r="F5629" s="107"/>
      <c r="R5629" s="37"/>
    </row>
    <row r="5630" spans="6:18" s="32" customFormat="1" x14ac:dyDescent="0.25">
      <c r="F5630" s="107"/>
      <c r="R5630" s="37"/>
    </row>
    <row r="5631" spans="6:18" s="32" customFormat="1" x14ac:dyDescent="0.25">
      <c r="F5631" s="107"/>
      <c r="R5631" s="37"/>
    </row>
    <row r="5632" spans="6:18" s="32" customFormat="1" x14ac:dyDescent="0.25">
      <c r="F5632" s="107"/>
      <c r="R5632" s="37"/>
    </row>
    <row r="5633" spans="6:18" s="32" customFormat="1" x14ac:dyDescent="0.25">
      <c r="F5633" s="107"/>
      <c r="R5633" s="37"/>
    </row>
    <row r="5634" spans="6:18" s="32" customFormat="1" x14ac:dyDescent="0.25">
      <c r="F5634" s="107"/>
      <c r="R5634" s="37"/>
    </row>
    <row r="5635" spans="6:18" s="32" customFormat="1" x14ac:dyDescent="0.25">
      <c r="F5635" s="107"/>
      <c r="R5635" s="37"/>
    </row>
    <row r="5636" spans="6:18" s="32" customFormat="1" x14ac:dyDescent="0.25">
      <c r="F5636" s="107"/>
      <c r="R5636" s="37"/>
    </row>
    <row r="5637" spans="6:18" s="32" customFormat="1" x14ac:dyDescent="0.25">
      <c r="F5637" s="107"/>
      <c r="R5637" s="37"/>
    </row>
    <row r="5638" spans="6:18" s="32" customFormat="1" x14ac:dyDescent="0.25">
      <c r="F5638" s="107"/>
      <c r="R5638" s="37"/>
    </row>
    <row r="5639" spans="6:18" s="32" customFormat="1" x14ac:dyDescent="0.25">
      <c r="F5639" s="107"/>
      <c r="R5639" s="37"/>
    </row>
    <row r="5640" spans="6:18" s="32" customFormat="1" x14ac:dyDescent="0.25">
      <c r="F5640" s="107"/>
      <c r="R5640" s="37"/>
    </row>
    <row r="5641" spans="6:18" s="32" customFormat="1" x14ac:dyDescent="0.25">
      <c r="F5641" s="107"/>
      <c r="R5641" s="37"/>
    </row>
    <row r="5642" spans="6:18" s="32" customFormat="1" x14ac:dyDescent="0.25">
      <c r="F5642" s="107"/>
      <c r="R5642" s="37"/>
    </row>
    <row r="5643" spans="6:18" s="32" customFormat="1" x14ac:dyDescent="0.25">
      <c r="F5643" s="107"/>
      <c r="R5643" s="37"/>
    </row>
    <row r="5644" spans="6:18" s="32" customFormat="1" x14ac:dyDescent="0.25">
      <c r="F5644" s="107"/>
      <c r="R5644" s="37"/>
    </row>
    <row r="5645" spans="6:18" s="32" customFormat="1" x14ac:dyDescent="0.25">
      <c r="F5645" s="107"/>
      <c r="R5645" s="37"/>
    </row>
    <row r="5646" spans="6:18" s="32" customFormat="1" x14ac:dyDescent="0.25">
      <c r="F5646" s="107"/>
      <c r="R5646" s="37"/>
    </row>
    <row r="5647" spans="6:18" s="32" customFormat="1" x14ac:dyDescent="0.25">
      <c r="F5647" s="107"/>
      <c r="R5647" s="37"/>
    </row>
    <row r="5648" spans="6:18" s="32" customFormat="1" x14ac:dyDescent="0.25">
      <c r="F5648" s="107"/>
      <c r="R5648" s="37"/>
    </row>
    <row r="5649" spans="6:18" s="32" customFormat="1" x14ac:dyDescent="0.25">
      <c r="F5649" s="107"/>
      <c r="R5649" s="37"/>
    </row>
    <row r="5650" spans="6:18" s="32" customFormat="1" x14ac:dyDescent="0.25">
      <c r="F5650" s="107"/>
      <c r="R5650" s="37"/>
    </row>
    <row r="5651" spans="6:18" s="32" customFormat="1" x14ac:dyDescent="0.25">
      <c r="F5651" s="107"/>
      <c r="R5651" s="37"/>
    </row>
    <row r="5652" spans="6:18" s="32" customFormat="1" x14ac:dyDescent="0.25">
      <c r="F5652" s="107"/>
      <c r="R5652" s="37"/>
    </row>
    <row r="5653" spans="6:18" s="32" customFormat="1" x14ac:dyDescent="0.25">
      <c r="F5653" s="107"/>
      <c r="R5653" s="37"/>
    </row>
    <row r="5654" spans="6:18" s="32" customFormat="1" x14ac:dyDescent="0.25">
      <c r="F5654" s="107"/>
      <c r="R5654" s="37"/>
    </row>
    <row r="5655" spans="6:18" s="32" customFormat="1" x14ac:dyDescent="0.25">
      <c r="F5655" s="107"/>
      <c r="R5655" s="37"/>
    </row>
    <row r="5656" spans="6:18" s="32" customFormat="1" x14ac:dyDescent="0.25">
      <c r="F5656" s="107"/>
      <c r="R5656" s="37"/>
    </row>
    <row r="5657" spans="6:18" s="32" customFormat="1" x14ac:dyDescent="0.25">
      <c r="F5657" s="107"/>
      <c r="R5657" s="37"/>
    </row>
    <row r="5658" spans="6:18" s="32" customFormat="1" x14ac:dyDescent="0.25">
      <c r="F5658" s="107"/>
      <c r="R5658" s="37"/>
    </row>
    <row r="5659" spans="6:18" s="32" customFormat="1" x14ac:dyDescent="0.25">
      <c r="F5659" s="107"/>
      <c r="R5659" s="37"/>
    </row>
    <row r="5660" spans="6:18" s="32" customFormat="1" x14ac:dyDescent="0.25">
      <c r="F5660" s="107"/>
      <c r="R5660" s="37"/>
    </row>
    <row r="5661" spans="6:18" s="32" customFormat="1" x14ac:dyDescent="0.25">
      <c r="F5661" s="107"/>
      <c r="R5661" s="37"/>
    </row>
    <row r="5662" spans="6:18" s="32" customFormat="1" x14ac:dyDescent="0.25">
      <c r="F5662" s="107"/>
      <c r="R5662" s="37"/>
    </row>
    <row r="5663" spans="6:18" s="32" customFormat="1" x14ac:dyDescent="0.25">
      <c r="F5663" s="107"/>
      <c r="R5663" s="37"/>
    </row>
    <row r="5664" spans="6:18" s="32" customFormat="1" x14ac:dyDescent="0.25">
      <c r="F5664" s="107"/>
      <c r="R5664" s="37"/>
    </row>
    <row r="5665" spans="6:18" s="32" customFormat="1" x14ac:dyDescent="0.25">
      <c r="F5665" s="107"/>
      <c r="R5665" s="37"/>
    </row>
    <row r="5666" spans="6:18" s="32" customFormat="1" x14ac:dyDescent="0.25">
      <c r="F5666" s="107"/>
      <c r="R5666" s="37"/>
    </row>
    <row r="5667" spans="6:18" s="32" customFormat="1" x14ac:dyDescent="0.25">
      <c r="F5667" s="107"/>
      <c r="R5667" s="37"/>
    </row>
    <row r="5668" spans="6:18" s="32" customFormat="1" x14ac:dyDescent="0.25">
      <c r="F5668" s="107"/>
      <c r="R5668" s="37"/>
    </row>
    <row r="5669" spans="6:18" s="32" customFormat="1" x14ac:dyDescent="0.25">
      <c r="F5669" s="107"/>
      <c r="R5669" s="37"/>
    </row>
    <row r="5670" spans="6:18" s="32" customFormat="1" x14ac:dyDescent="0.25">
      <c r="F5670" s="107"/>
      <c r="R5670" s="37"/>
    </row>
    <row r="5671" spans="6:18" s="32" customFormat="1" x14ac:dyDescent="0.25">
      <c r="F5671" s="107"/>
      <c r="R5671" s="37"/>
    </row>
    <row r="5672" spans="6:18" s="32" customFormat="1" x14ac:dyDescent="0.25">
      <c r="F5672" s="107"/>
      <c r="R5672" s="37"/>
    </row>
    <row r="5673" spans="6:18" s="32" customFormat="1" x14ac:dyDescent="0.25">
      <c r="F5673" s="107"/>
      <c r="R5673" s="37"/>
    </row>
    <row r="5674" spans="6:18" s="32" customFormat="1" x14ac:dyDescent="0.25">
      <c r="F5674" s="107"/>
      <c r="R5674" s="37"/>
    </row>
    <row r="5675" spans="6:18" s="32" customFormat="1" x14ac:dyDescent="0.25">
      <c r="F5675" s="107"/>
      <c r="R5675" s="37"/>
    </row>
    <row r="5676" spans="6:18" s="32" customFormat="1" x14ac:dyDescent="0.25">
      <c r="F5676" s="107"/>
      <c r="R5676" s="37"/>
    </row>
    <row r="5677" spans="6:18" s="32" customFormat="1" x14ac:dyDescent="0.25">
      <c r="F5677" s="107"/>
      <c r="R5677" s="37"/>
    </row>
    <row r="5678" spans="6:18" s="32" customFormat="1" x14ac:dyDescent="0.25">
      <c r="F5678" s="107"/>
      <c r="R5678" s="37"/>
    </row>
    <row r="5679" spans="6:18" s="32" customFormat="1" x14ac:dyDescent="0.25">
      <c r="F5679" s="107"/>
      <c r="R5679" s="37"/>
    </row>
    <row r="5680" spans="6:18" s="32" customFormat="1" x14ac:dyDescent="0.25">
      <c r="F5680" s="107"/>
      <c r="R5680" s="37"/>
    </row>
    <row r="5681" spans="6:18" s="32" customFormat="1" x14ac:dyDescent="0.25">
      <c r="F5681" s="107"/>
      <c r="R5681" s="37"/>
    </row>
    <row r="5682" spans="6:18" s="32" customFormat="1" x14ac:dyDescent="0.25">
      <c r="F5682" s="107"/>
      <c r="R5682" s="37"/>
    </row>
    <row r="5683" spans="6:18" s="32" customFormat="1" x14ac:dyDescent="0.25">
      <c r="F5683" s="107"/>
      <c r="R5683" s="37"/>
    </row>
    <row r="5684" spans="6:18" s="32" customFormat="1" x14ac:dyDescent="0.25">
      <c r="F5684" s="107"/>
      <c r="R5684" s="37"/>
    </row>
    <row r="5685" spans="6:18" s="32" customFormat="1" x14ac:dyDescent="0.25">
      <c r="F5685" s="107"/>
      <c r="R5685" s="37"/>
    </row>
    <row r="5686" spans="6:18" s="32" customFormat="1" x14ac:dyDescent="0.25">
      <c r="F5686" s="107"/>
      <c r="R5686" s="37"/>
    </row>
    <row r="5687" spans="6:18" s="32" customFormat="1" x14ac:dyDescent="0.25">
      <c r="F5687" s="107"/>
      <c r="R5687" s="37"/>
    </row>
    <row r="5688" spans="6:18" s="32" customFormat="1" x14ac:dyDescent="0.25">
      <c r="F5688" s="107"/>
      <c r="R5688" s="37"/>
    </row>
    <row r="5689" spans="6:18" s="32" customFormat="1" x14ac:dyDescent="0.25">
      <c r="F5689" s="107"/>
      <c r="R5689" s="37"/>
    </row>
    <row r="5690" spans="6:18" s="32" customFormat="1" x14ac:dyDescent="0.25">
      <c r="F5690" s="107"/>
      <c r="R5690" s="37"/>
    </row>
    <row r="5691" spans="6:18" s="32" customFormat="1" x14ac:dyDescent="0.25">
      <c r="F5691" s="107"/>
      <c r="R5691" s="37"/>
    </row>
    <row r="5692" spans="6:18" s="32" customFormat="1" x14ac:dyDescent="0.25">
      <c r="F5692" s="107"/>
      <c r="R5692" s="37"/>
    </row>
    <row r="5693" spans="6:18" s="32" customFormat="1" x14ac:dyDescent="0.25">
      <c r="F5693" s="107"/>
      <c r="R5693" s="37"/>
    </row>
    <row r="5694" spans="6:18" s="32" customFormat="1" x14ac:dyDescent="0.25">
      <c r="F5694" s="107"/>
      <c r="R5694" s="37"/>
    </row>
    <row r="5695" spans="6:18" s="32" customFormat="1" x14ac:dyDescent="0.25">
      <c r="F5695" s="107"/>
      <c r="R5695" s="37"/>
    </row>
    <row r="5696" spans="6:18" s="32" customFormat="1" x14ac:dyDescent="0.25">
      <c r="F5696" s="107"/>
      <c r="R5696" s="37"/>
    </row>
    <row r="5697" spans="6:18" s="32" customFormat="1" x14ac:dyDescent="0.25">
      <c r="F5697" s="107"/>
      <c r="R5697" s="37"/>
    </row>
    <row r="5698" spans="6:18" s="32" customFormat="1" x14ac:dyDescent="0.25">
      <c r="F5698" s="107"/>
      <c r="R5698" s="37"/>
    </row>
    <row r="5699" spans="6:18" s="32" customFormat="1" x14ac:dyDescent="0.25">
      <c r="F5699" s="107"/>
      <c r="R5699" s="37"/>
    </row>
    <row r="5700" spans="6:18" s="32" customFormat="1" x14ac:dyDescent="0.25">
      <c r="F5700" s="107"/>
      <c r="R5700" s="37"/>
    </row>
    <row r="5701" spans="6:18" s="32" customFormat="1" x14ac:dyDescent="0.25">
      <c r="F5701" s="107"/>
      <c r="R5701" s="37"/>
    </row>
    <row r="5702" spans="6:18" s="32" customFormat="1" x14ac:dyDescent="0.25">
      <c r="F5702" s="107"/>
      <c r="R5702" s="37"/>
    </row>
    <row r="5703" spans="6:18" s="32" customFormat="1" x14ac:dyDescent="0.25">
      <c r="F5703" s="107"/>
      <c r="R5703" s="37"/>
    </row>
    <row r="5704" spans="6:18" s="32" customFormat="1" x14ac:dyDescent="0.25">
      <c r="F5704" s="107"/>
      <c r="R5704" s="37"/>
    </row>
    <row r="5705" spans="6:18" s="32" customFormat="1" x14ac:dyDescent="0.25">
      <c r="F5705" s="107"/>
      <c r="R5705" s="37"/>
    </row>
    <row r="5706" spans="6:18" s="32" customFormat="1" x14ac:dyDescent="0.25">
      <c r="F5706" s="107"/>
      <c r="R5706" s="37"/>
    </row>
    <row r="5707" spans="6:18" s="32" customFormat="1" x14ac:dyDescent="0.25">
      <c r="F5707" s="107"/>
      <c r="R5707" s="37"/>
    </row>
    <row r="5708" spans="6:18" s="32" customFormat="1" x14ac:dyDescent="0.25">
      <c r="F5708" s="107"/>
      <c r="R5708" s="37"/>
    </row>
    <row r="5709" spans="6:18" s="32" customFormat="1" x14ac:dyDescent="0.25">
      <c r="F5709" s="107"/>
      <c r="R5709" s="37"/>
    </row>
    <row r="5710" spans="6:18" s="32" customFormat="1" x14ac:dyDescent="0.25">
      <c r="F5710" s="107"/>
      <c r="R5710" s="37"/>
    </row>
    <row r="5711" spans="6:18" s="32" customFormat="1" x14ac:dyDescent="0.25">
      <c r="F5711" s="107"/>
      <c r="R5711" s="37"/>
    </row>
    <row r="5712" spans="6:18" s="32" customFormat="1" x14ac:dyDescent="0.25">
      <c r="F5712" s="107"/>
      <c r="R5712" s="37"/>
    </row>
    <row r="5713" spans="6:18" s="32" customFormat="1" x14ac:dyDescent="0.25">
      <c r="F5713" s="107"/>
      <c r="R5713" s="37"/>
    </row>
    <row r="5714" spans="6:18" s="32" customFormat="1" x14ac:dyDescent="0.25">
      <c r="F5714" s="107"/>
      <c r="R5714" s="37"/>
    </row>
    <row r="5715" spans="6:18" s="32" customFormat="1" x14ac:dyDescent="0.25">
      <c r="F5715" s="107"/>
      <c r="R5715" s="37"/>
    </row>
    <row r="5716" spans="6:18" s="32" customFormat="1" x14ac:dyDescent="0.25">
      <c r="F5716" s="107"/>
      <c r="R5716" s="37"/>
    </row>
    <row r="5717" spans="6:18" s="32" customFormat="1" x14ac:dyDescent="0.25">
      <c r="F5717" s="107"/>
      <c r="R5717" s="37"/>
    </row>
    <row r="5718" spans="6:18" s="32" customFormat="1" x14ac:dyDescent="0.25">
      <c r="F5718" s="107"/>
      <c r="R5718" s="37"/>
    </row>
    <row r="5719" spans="6:18" s="32" customFormat="1" x14ac:dyDescent="0.25">
      <c r="F5719" s="107"/>
      <c r="R5719" s="37"/>
    </row>
    <row r="5720" spans="6:18" s="32" customFormat="1" x14ac:dyDescent="0.25">
      <c r="F5720" s="107"/>
      <c r="R5720" s="37"/>
    </row>
    <row r="5721" spans="6:18" s="32" customFormat="1" x14ac:dyDescent="0.25">
      <c r="F5721" s="107"/>
      <c r="R5721" s="37"/>
    </row>
    <row r="5722" spans="6:18" s="32" customFormat="1" x14ac:dyDescent="0.25">
      <c r="F5722" s="107"/>
      <c r="R5722" s="37"/>
    </row>
    <row r="5723" spans="6:18" s="32" customFormat="1" x14ac:dyDescent="0.25">
      <c r="F5723" s="107"/>
      <c r="R5723" s="37"/>
    </row>
    <row r="5724" spans="6:18" s="32" customFormat="1" x14ac:dyDescent="0.25">
      <c r="F5724" s="107"/>
      <c r="R5724" s="37"/>
    </row>
    <row r="5725" spans="6:18" s="32" customFormat="1" x14ac:dyDescent="0.25">
      <c r="F5725" s="107"/>
      <c r="R5725" s="37"/>
    </row>
    <row r="5726" spans="6:18" s="32" customFormat="1" x14ac:dyDescent="0.25">
      <c r="F5726" s="107"/>
      <c r="R5726" s="37"/>
    </row>
    <row r="5727" spans="6:18" s="32" customFormat="1" x14ac:dyDescent="0.25">
      <c r="F5727" s="107"/>
      <c r="R5727" s="37"/>
    </row>
    <row r="5728" spans="6:18" s="32" customFormat="1" x14ac:dyDescent="0.25">
      <c r="F5728" s="107"/>
      <c r="R5728" s="37"/>
    </row>
    <row r="5729" spans="6:18" s="32" customFormat="1" x14ac:dyDescent="0.25">
      <c r="F5729" s="107"/>
      <c r="R5729" s="37"/>
    </row>
    <row r="5730" spans="6:18" s="32" customFormat="1" x14ac:dyDescent="0.25">
      <c r="F5730" s="107"/>
      <c r="R5730" s="37"/>
    </row>
    <row r="5731" spans="6:18" s="32" customFormat="1" x14ac:dyDescent="0.25">
      <c r="F5731" s="107"/>
      <c r="R5731" s="37"/>
    </row>
    <row r="5732" spans="6:18" s="32" customFormat="1" x14ac:dyDescent="0.25">
      <c r="F5732" s="107"/>
      <c r="R5732" s="37"/>
    </row>
    <row r="5733" spans="6:18" s="32" customFormat="1" x14ac:dyDescent="0.25">
      <c r="F5733" s="107"/>
      <c r="R5733" s="37"/>
    </row>
    <row r="5734" spans="6:18" s="32" customFormat="1" x14ac:dyDescent="0.25">
      <c r="F5734" s="107"/>
      <c r="R5734" s="37"/>
    </row>
    <row r="5735" spans="6:18" s="32" customFormat="1" x14ac:dyDescent="0.25">
      <c r="F5735" s="107"/>
      <c r="R5735" s="37"/>
    </row>
    <row r="5736" spans="6:18" s="32" customFormat="1" x14ac:dyDescent="0.25">
      <c r="F5736" s="107"/>
      <c r="R5736" s="37"/>
    </row>
    <row r="5737" spans="6:18" s="32" customFormat="1" x14ac:dyDescent="0.25">
      <c r="F5737" s="107"/>
      <c r="R5737" s="37"/>
    </row>
    <row r="5738" spans="6:18" s="32" customFormat="1" x14ac:dyDescent="0.25">
      <c r="F5738" s="107"/>
      <c r="R5738" s="37"/>
    </row>
    <row r="5739" spans="6:18" s="32" customFormat="1" x14ac:dyDescent="0.25">
      <c r="F5739" s="107"/>
      <c r="R5739" s="37"/>
    </row>
    <row r="5740" spans="6:18" s="32" customFormat="1" x14ac:dyDescent="0.25">
      <c r="F5740" s="107"/>
      <c r="R5740" s="37"/>
    </row>
    <row r="5741" spans="6:18" s="32" customFormat="1" x14ac:dyDescent="0.25">
      <c r="F5741" s="107"/>
      <c r="R5741" s="37"/>
    </row>
    <row r="5742" spans="6:18" s="32" customFormat="1" x14ac:dyDescent="0.25">
      <c r="F5742" s="107"/>
      <c r="R5742" s="37"/>
    </row>
    <row r="5743" spans="6:18" s="32" customFormat="1" x14ac:dyDescent="0.25">
      <c r="F5743" s="107"/>
      <c r="R5743" s="37"/>
    </row>
    <row r="5744" spans="6:18" s="32" customFormat="1" x14ac:dyDescent="0.25">
      <c r="F5744" s="107"/>
      <c r="R5744" s="37"/>
    </row>
    <row r="5745" spans="6:18" s="32" customFormat="1" x14ac:dyDescent="0.25">
      <c r="F5745" s="107"/>
      <c r="R5745" s="37"/>
    </row>
    <row r="5746" spans="6:18" s="32" customFormat="1" x14ac:dyDescent="0.25">
      <c r="F5746" s="107"/>
      <c r="R5746" s="37"/>
    </row>
    <row r="5747" spans="6:18" s="32" customFormat="1" x14ac:dyDescent="0.25">
      <c r="F5747" s="107"/>
      <c r="R5747" s="37"/>
    </row>
    <row r="5748" spans="6:18" s="32" customFormat="1" x14ac:dyDescent="0.25">
      <c r="F5748" s="107"/>
      <c r="R5748" s="37"/>
    </row>
    <row r="5749" spans="6:18" s="32" customFormat="1" x14ac:dyDescent="0.25">
      <c r="F5749" s="107"/>
      <c r="R5749" s="37"/>
    </row>
    <row r="5750" spans="6:18" s="32" customFormat="1" x14ac:dyDescent="0.25">
      <c r="F5750" s="107"/>
      <c r="R5750" s="37"/>
    </row>
    <row r="5751" spans="6:18" s="32" customFormat="1" x14ac:dyDescent="0.25">
      <c r="F5751" s="107"/>
      <c r="R5751" s="37"/>
    </row>
    <row r="5752" spans="6:18" s="32" customFormat="1" x14ac:dyDescent="0.25">
      <c r="F5752" s="107"/>
      <c r="R5752" s="37"/>
    </row>
    <row r="5753" spans="6:18" s="32" customFormat="1" x14ac:dyDescent="0.25">
      <c r="F5753" s="107"/>
      <c r="R5753" s="37"/>
    </row>
    <row r="5754" spans="6:18" s="32" customFormat="1" x14ac:dyDescent="0.25">
      <c r="F5754" s="107"/>
      <c r="R5754" s="37"/>
    </row>
    <row r="5755" spans="6:18" s="32" customFormat="1" x14ac:dyDescent="0.25">
      <c r="F5755" s="107"/>
      <c r="R5755" s="37"/>
    </row>
    <row r="5756" spans="6:18" s="32" customFormat="1" x14ac:dyDescent="0.25">
      <c r="F5756" s="107"/>
      <c r="R5756" s="37"/>
    </row>
    <row r="5757" spans="6:18" s="32" customFormat="1" x14ac:dyDescent="0.25">
      <c r="F5757" s="107"/>
      <c r="R5757" s="37"/>
    </row>
    <row r="5758" spans="6:18" s="32" customFormat="1" x14ac:dyDescent="0.25">
      <c r="F5758" s="107"/>
      <c r="R5758" s="37"/>
    </row>
    <row r="5759" spans="6:18" s="32" customFormat="1" x14ac:dyDescent="0.25">
      <c r="F5759" s="107"/>
      <c r="R5759" s="37"/>
    </row>
    <row r="5760" spans="6:18" s="32" customFormat="1" x14ac:dyDescent="0.25">
      <c r="F5760" s="107"/>
      <c r="R5760" s="37"/>
    </row>
    <row r="5761" spans="6:18" s="32" customFormat="1" x14ac:dyDescent="0.25">
      <c r="F5761" s="107"/>
      <c r="R5761" s="37"/>
    </row>
    <row r="5762" spans="6:18" s="32" customFormat="1" x14ac:dyDescent="0.25">
      <c r="F5762" s="107"/>
      <c r="R5762" s="37"/>
    </row>
    <row r="5763" spans="6:18" s="32" customFormat="1" x14ac:dyDescent="0.25">
      <c r="F5763" s="107"/>
      <c r="R5763" s="37"/>
    </row>
    <row r="5764" spans="6:18" s="32" customFormat="1" x14ac:dyDescent="0.25">
      <c r="F5764" s="107"/>
      <c r="R5764" s="37"/>
    </row>
    <row r="5765" spans="6:18" s="32" customFormat="1" x14ac:dyDescent="0.25">
      <c r="F5765" s="107"/>
      <c r="R5765" s="37"/>
    </row>
    <row r="5766" spans="6:18" s="32" customFormat="1" x14ac:dyDescent="0.25">
      <c r="F5766" s="107"/>
      <c r="R5766" s="37"/>
    </row>
    <row r="5767" spans="6:18" s="32" customFormat="1" x14ac:dyDescent="0.25">
      <c r="F5767" s="107"/>
      <c r="R5767" s="37"/>
    </row>
    <row r="5768" spans="6:18" s="32" customFormat="1" x14ac:dyDescent="0.25">
      <c r="F5768" s="107"/>
      <c r="R5768" s="37"/>
    </row>
    <row r="5769" spans="6:18" s="32" customFormat="1" x14ac:dyDescent="0.25">
      <c r="F5769" s="107"/>
      <c r="R5769" s="37"/>
    </row>
    <row r="5770" spans="6:18" s="32" customFormat="1" x14ac:dyDescent="0.25">
      <c r="F5770" s="107"/>
      <c r="R5770" s="37"/>
    </row>
    <row r="5771" spans="6:18" s="32" customFormat="1" x14ac:dyDescent="0.25">
      <c r="F5771" s="107"/>
      <c r="R5771" s="37"/>
    </row>
    <row r="5772" spans="6:18" s="32" customFormat="1" x14ac:dyDescent="0.25">
      <c r="F5772" s="107"/>
      <c r="R5772" s="37"/>
    </row>
    <row r="5773" spans="6:18" s="32" customFormat="1" x14ac:dyDescent="0.25">
      <c r="F5773" s="107"/>
      <c r="R5773" s="37"/>
    </row>
    <row r="5774" spans="6:18" s="32" customFormat="1" x14ac:dyDescent="0.25">
      <c r="F5774" s="107"/>
      <c r="R5774" s="37"/>
    </row>
    <row r="5775" spans="6:18" s="32" customFormat="1" x14ac:dyDescent="0.25">
      <c r="F5775" s="107"/>
      <c r="R5775" s="37"/>
    </row>
    <row r="5776" spans="6:18" s="32" customFormat="1" x14ac:dyDescent="0.25">
      <c r="F5776" s="107"/>
      <c r="R5776" s="37"/>
    </row>
    <row r="5777" spans="6:18" s="32" customFormat="1" x14ac:dyDescent="0.25">
      <c r="F5777" s="107"/>
      <c r="R5777" s="37"/>
    </row>
    <row r="5778" spans="6:18" s="32" customFormat="1" x14ac:dyDescent="0.25">
      <c r="F5778" s="107"/>
      <c r="R5778" s="37"/>
    </row>
    <row r="5779" spans="6:18" s="32" customFormat="1" x14ac:dyDescent="0.25">
      <c r="F5779" s="107"/>
      <c r="R5779" s="37"/>
    </row>
    <row r="5780" spans="6:18" s="32" customFormat="1" x14ac:dyDescent="0.25">
      <c r="F5780" s="107"/>
      <c r="R5780" s="37"/>
    </row>
    <row r="5781" spans="6:18" s="32" customFormat="1" x14ac:dyDescent="0.25">
      <c r="F5781" s="107"/>
      <c r="R5781" s="37"/>
    </row>
    <row r="5782" spans="6:18" s="32" customFormat="1" x14ac:dyDescent="0.25">
      <c r="F5782" s="107"/>
      <c r="R5782" s="37"/>
    </row>
    <row r="5783" spans="6:18" s="32" customFormat="1" x14ac:dyDescent="0.25">
      <c r="F5783" s="107"/>
      <c r="R5783" s="37"/>
    </row>
    <row r="5784" spans="6:18" s="32" customFormat="1" x14ac:dyDescent="0.25">
      <c r="F5784" s="107"/>
      <c r="R5784" s="37"/>
    </row>
    <row r="5785" spans="6:18" s="32" customFormat="1" x14ac:dyDescent="0.25">
      <c r="F5785" s="107"/>
      <c r="R5785" s="37"/>
    </row>
    <row r="5786" spans="6:18" s="32" customFormat="1" x14ac:dyDescent="0.25">
      <c r="F5786" s="107"/>
      <c r="R5786" s="37"/>
    </row>
    <row r="5787" spans="6:18" s="32" customFormat="1" x14ac:dyDescent="0.25">
      <c r="F5787" s="107"/>
      <c r="R5787" s="37"/>
    </row>
    <row r="5788" spans="6:18" s="32" customFormat="1" x14ac:dyDescent="0.25">
      <c r="F5788" s="107"/>
      <c r="R5788" s="37"/>
    </row>
    <row r="5789" spans="6:18" s="32" customFormat="1" x14ac:dyDescent="0.25">
      <c r="F5789" s="107"/>
      <c r="R5789" s="37"/>
    </row>
    <row r="5790" spans="6:18" s="32" customFormat="1" x14ac:dyDescent="0.25">
      <c r="F5790" s="107"/>
      <c r="R5790" s="37"/>
    </row>
    <row r="5791" spans="6:18" s="32" customFormat="1" x14ac:dyDescent="0.25">
      <c r="F5791" s="107"/>
      <c r="R5791" s="37"/>
    </row>
    <row r="5792" spans="6:18" s="32" customFormat="1" x14ac:dyDescent="0.25">
      <c r="F5792" s="107"/>
      <c r="R5792" s="37"/>
    </row>
    <row r="5793" spans="6:18" s="32" customFormat="1" x14ac:dyDescent="0.25">
      <c r="F5793" s="107"/>
      <c r="R5793" s="37"/>
    </row>
    <row r="5794" spans="6:18" s="32" customFormat="1" x14ac:dyDescent="0.25">
      <c r="F5794" s="107"/>
      <c r="R5794" s="37"/>
    </row>
    <row r="5795" spans="6:18" s="32" customFormat="1" x14ac:dyDescent="0.25">
      <c r="F5795" s="107"/>
      <c r="R5795" s="37"/>
    </row>
    <row r="5796" spans="6:18" s="32" customFormat="1" x14ac:dyDescent="0.25">
      <c r="F5796" s="107"/>
      <c r="R5796" s="37"/>
    </row>
    <row r="5797" spans="6:18" s="32" customFormat="1" x14ac:dyDescent="0.25">
      <c r="F5797" s="107"/>
      <c r="R5797" s="37"/>
    </row>
    <row r="5798" spans="6:18" s="32" customFormat="1" x14ac:dyDescent="0.25">
      <c r="F5798" s="107"/>
      <c r="R5798" s="37"/>
    </row>
    <row r="5799" spans="6:18" s="32" customFormat="1" x14ac:dyDescent="0.25">
      <c r="F5799" s="107"/>
      <c r="R5799" s="37"/>
    </row>
    <row r="5800" spans="6:18" s="32" customFormat="1" x14ac:dyDescent="0.25">
      <c r="F5800" s="107"/>
      <c r="R5800" s="37"/>
    </row>
    <row r="5801" spans="6:18" s="32" customFormat="1" x14ac:dyDescent="0.25">
      <c r="F5801" s="107"/>
      <c r="R5801" s="37"/>
    </row>
    <row r="5802" spans="6:18" s="32" customFormat="1" x14ac:dyDescent="0.25">
      <c r="F5802" s="107"/>
      <c r="R5802" s="37"/>
    </row>
    <row r="5803" spans="6:18" s="32" customFormat="1" x14ac:dyDescent="0.25">
      <c r="F5803" s="107"/>
      <c r="R5803" s="37"/>
    </row>
    <row r="5804" spans="6:18" s="32" customFormat="1" x14ac:dyDescent="0.25">
      <c r="F5804" s="107"/>
      <c r="R5804" s="37"/>
    </row>
    <row r="5805" spans="6:18" s="32" customFormat="1" x14ac:dyDescent="0.25">
      <c r="F5805" s="107"/>
      <c r="R5805" s="37"/>
    </row>
    <row r="5806" spans="6:18" s="32" customFormat="1" x14ac:dyDescent="0.25">
      <c r="F5806" s="107"/>
      <c r="R5806" s="37"/>
    </row>
    <row r="5807" spans="6:18" s="32" customFormat="1" x14ac:dyDescent="0.25">
      <c r="F5807" s="107"/>
      <c r="R5807" s="37"/>
    </row>
    <row r="5808" spans="6:18" s="32" customFormat="1" x14ac:dyDescent="0.25">
      <c r="F5808" s="107"/>
      <c r="R5808" s="37"/>
    </row>
    <row r="5809" spans="6:18" s="32" customFormat="1" x14ac:dyDescent="0.25">
      <c r="F5809" s="107"/>
      <c r="R5809" s="37"/>
    </row>
    <row r="5810" spans="6:18" s="32" customFormat="1" x14ac:dyDescent="0.25">
      <c r="F5810" s="107"/>
      <c r="R5810" s="37"/>
    </row>
    <row r="5811" spans="6:18" s="32" customFormat="1" x14ac:dyDescent="0.25">
      <c r="F5811" s="107"/>
      <c r="R5811" s="37"/>
    </row>
    <row r="5812" spans="6:18" s="32" customFormat="1" x14ac:dyDescent="0.25">
      <c r="F5812" s="107"/>
      <c r="R5812" s="37"/>
    </row>
    <row r="5813" spans="6:18" s="32" customFormat="1" x14ac:dyDescent="0.25">
      <c r="F5813" s="107"/>
      <c r="R5813" s="37"/>
    </row>
    <row r="5814" spans="6:18" s="32" customFormat="1" x14ac:dyDescent="0.25">
      <c r="F5814" s="107"/>
      <c r="R5814" s="37"/>
    </row>
    <row r="5815" spans="6:18" s="32" customFormat="1" x14ac:dyDescent="0.25">
      <c r="F5815" s="107"/>
      <c r="R5815" s="37"/>
    </row>
    <row r="5816" spans="6:18" s="32" customFormat="1" x14ac:dyDescent="0.25">
      <c r="F5816" s="107"/>
      <c r="R5816" s="37"/>
    </row>
    <row r="5817" spans="6:18" s="32" customFormat="1" x14ac:dyDescent="0.25">
      <c r="F5817" s="107"/>
      <c r="R5817" s="37"/>
    </row>
    <row r="5818" spans="6:18" s="32" customFormat="1" x14ac:dyDescent="0.25">
      <c r="F5818" s="107"/>
      <c r="R5818" s="37"/>
    </row>
    <row r="5819" spans="6:18" s="32" customFormat="1" x14ac:dyDescent="0.25">
      <c r="F5819" s="107"/>
      <c r="R5819" s="37"/>
    </row>
    <row r="5820" spans="6:18" s="32" customFormat="1" x14ac:dyDescent="0.25">
      <c r="F5820" s="107"/>
      <c r="R5820" s="37"/>
    </row>
    <row r="5821" spans="6:18" s="32" customFormat="1" x14ac:dyDescent="0.25">
      <c r="F5821" s="107"/>
      <c r="R5821" s="37"/>
    </row>
    <row r="5822" spans="6:18" s="32" customFormat="1" x14ac:dyDescent="0.25">
      <c r="F5822" s="107"/>
      <c r="R5822" s="37"/>
    </row>
    <row r="5823" spans="6:18" s="32" customFormat="1" x14ac:dyDescent="0.25">
      <c r="F5823" s="107"/>
      <c r="R5823" s="37"/>
    </row>
    <row r="5824" spans="6:18" s="32" customFormat="1" x14ac:dyDescent="0.25">
      <c r="F5824" s="107"/>
      <c r="R5824" s="37"/>
    </row>
    <row r="5825" spans="6:18" s="32" customFormat="1" x14ac:dyDescent="0.25">
      <c r="F5825" s="107"/>
      <c r="R5825" s="37"/>
    </row>
    <row r="5826" spans="6:18" s="32" customFormat="1" x14ac:dyDescent="0.25">
      <c r="F5826" s="107"/>
      <c r="R5826" s="37"/>
    </row>
    <row r="5827" spans="6:18" s="32" customFormat="1" x14ac:dyDescent="0.25">
      <c r="F5827" s="107"/>
      <c r="R5827" s="37"/>
    </row>
    <row r="5828" spans="6:18" s="32" customFormat="1" x14ac:dyDescent="0.25">
      <c r="F5828" s="107"/>
      <c r="R5828" s="37"/>
    </row>
    <row r="5829" spans="6:18" s="32" customFormat="1" x14ac:dyDescent="0.25">
      <c r="F5829" s="107"/>
      <c r="R5829" s="37"/>
    </row>
    <row r="5830" spans="6:18" s="32" customFormat="1" x14ac:dyDescent="0.25">
      <c r="F5830" s="107"/>
      <c r="R5830" s="37"/>
    </row>
    <row r="5831" spans="6:18" s="32" customFormat="1" x14ac:dyDescent="0.25">
      <c r="F5831" s="107"/>
      <c r="R5831" s="37"/>
    </row>
    <row r="5832" spans="6:18" s="32" customFormat="1" x14ac:dyDescent="0.25">
      <c r="F5832" s="107"/>
      <c r="R5832" s="37"/>
    </row>
    <row r="5833" spans="6:18" s="32" customFormat="1" x14ac:dyDescent="0.25">
      <c r="F5833" s="107"/>
      <c r="R5833" s="37"/>
    </row>
    <row r="5834" spans="6:18" s="32" customFormat="1" x14ac:dyDescent="0.25">
      <c r="F5834" s="107"/>
      <c r="R5834" s="37"/>
    </row>
    <row r="5835" spans="6:18" s="32" customFormat="1" x14ac:dyDescent="0.25">
      <c r="F5835" s="107"/>
      <c r="R5835" s="37"/>
    </row>
    <row r="5836" spans="6:18" s="32" customFormat="1" x14ac:dyDescent="0.25">
      <c r="F5836" s="107"/>
      <c r="R5836" s="37"/>
    </row>
    <row r="5837" spans="6:18" s="32" customFormat="1" x14ac:dyDescent="0.25">
      <c r="F5837" s="107"/>
      <c r="R5837" s="37"/>
    </row>
    <row r="5838" spans="6:18" s="32" customFormat="1" x14ac:dyDescent="0.25">
      <c r="F5838" s="107"/>
      <c r="R5838" s="37"/>
    </row>
    <row r="5839" spans="6:18" s="32" customFormat="1" x14ac:dyDescent="0.25">
      <c r="F5839" s="107"/>
      <c r="R5839" s="37"/>
    </row>
    <row r="5840" spans="6:18" s="32" customFormat="1" x14ac:dyDescent="0.25">
      <c r="F5840" s="107"/>
      <c r="R5840" s="37"/>
    </row>
    <row r="5841" spans="6:18" s="32" customFormat="1" x14ac:dyDescent="0.25">
      <c r="F5841" s="107"/>
      <c r="R5841" s="37"/>
    </row>
    <row r="5842" spans="6:18" s="32" customFormat="1" x14ac:dyDescent="0.25">
      <c r="F5842" s="107"/>
      <c r="R5842" s="37"/>
    </row>
    <row r="5843" spans="6:18" s="32" customFormat="1" x14ac:dyDescent="0.25">
      <c r="F5843" s="107"/>
      <c r="R5843" s="37"/>
    </row>
    <row r="5844" spans="6:18" s="32" customFormat="1" x14ac:dyDescent="0.25">
      <c r="F5844" s="107"/>
      <c r="R5844" s="37"/>
    </row>
    <row r="5845" spans="6:18" s="32" customFormat="1" x14ac:dyDescent="0.25">
      <c r="F5845" s="107"/>
      <c r="R5845" s="37"/>
    </row>
    <row r="5846" spans="6:18" s="32" customFormat="1" x14ac:dyDescent="0.25">
      <c r="F5846" s="107"/>
      <c r="R5846" s="37"/>
    </row>
    <row r="5847" spans="6:18" s="32" customFormat="1" x14ac:dyDescent="0.25">
      <c r="F5847" s="107"/>
      <c r="R5847" s="37"/>
    </row>
    <row r="5848" spans="6:18" s="32" customFormat="1" x14ac:dyDescent="0.25">
      <c r="F5848" s="107"/>
      <c r="R5848" s="37"/>
    </row>
    <row r="5849" spans="6:18" s="32" customFormat="1" x14ac:dyDescent="0.25">
      <c r="F5849" s="107"/>
      <c r="R5849" s="37"/>
    </row>
    <row r="5850" spans="6:18" s="32" customFormat="1" x14ac:dyDescent="0.25">
      <c r="F5850" s="107"/>
      <c r="R5850" s="37"/>
    </row>
    <row r="5851" spans="6:18" s="32" customFormat="1" x14ac:dyDescent="0.25">
      <c r="F5851" s="107"/>
      <c r="R5851" s="37"/>
    </row>
    <row r="5852" spans="6:18" s="32" customFormat="1" x14ac:dyDescent="0.25">
      <c r="F5852" s="107"/>
      <c r="R5852" s="37"/>
    </row>
    <row r="5853" spans="6:18" s="32" customFormat="1" x14ac:dyDescent="0.25">
      <c r="F5853" s="107"/>
      <c r="R5853" s="37"/>
    </row>
    <row r="5854" spans="6:18" s="32" customFormat="1" x14ac:dyDescent="0.25">
      <c r="F5854" s="107"/>
      <c r="R5854" s="37"/>
    </row>
    <row r="5855" spans="6:18" s="32" customFormat="1" x14ac:dyDescent="0.25">
      <c r="F5855" s="107"/>
      <c r="R5855" s="37"/>
    </row>
    <row r="5856" spans="6:18" s="32" customFormat="1" x14ac:dyDescent="0.25">
      <c r="F5856" s="107"/>
      <c r="R5856" s="37"/>
    </row>
    <row r="5857" spans="6:18" s="32" customFormat="1" x14ac:dyDescent="0.25">
      <c r="F5857" s="107"/>
      <c r="R5857" s="37"/>
    </row>
    <row r="5858" spans="6:18" s="32" customFormat="1" x14ac:dyDescent="0.25">
      <c r="F5858" s="107"/>
      <c r="R5858" s="37"/>
    </row>
    <row r="5859" spans="6:18" s="32" customFormat="1" x14ac:dyDescent="0.25">
      <c r="F5859" s="107"/>
      <c r="R5859" s="37"/>
    </row>
    <row r="5860" spans="6:18" s="32" customFormat="1" x14ac:dyDescent="0.25">
      <c r="F5860" s="107"/>
      <c r="R5860" s="37"/>
    </row>
    <row r="5861" spans="6:18" s="32" customFormat="1" x14ac:dyDescent="0.25">
      <c r="F5861" s="107"/>
      <c r="R5861" s="37"/>
    </row>
    <row r="5862" spans="6:18" s="32" customFormat="1" x14ac:dyDescent="0.25">
      <c r="F5862" s="107"/>
      <c r="R5862" s="37"/>
    </row>
    <row r="5863" spans="6:18" s="32" customFormat="1" x14ac:dyDescent="0.25">
      <c r="F5863" s="107"/>
      <c r="R5863" s="37"/>
    </row>
    <row r="5864" spans="6:18" s="32" customFormat="1" x14ac:dyDescent="0.25">
      <c r="F5864" s="107"/>
      <c r="R5864" s="37"/>
    </row>
    <row r="5865" spans="6:18" s="32" customFormat="1" x14ac:dyDescent="0.25">
      <c r="F5865" s="107"/>
      <c r="R5865" s="37"/>
    </row>
    <row r="5866" spans="6:18" s="32" customFormat="1" x14ac:dyDescent="0.25">
      <c r="F5866" s="107"/>
      <c r="R5866" s="37"/>
    </row>
    <row r="5867" spans="6:18" s="32" customFormat="1" x14ac:dyDescent="0.25">
      <c r="F5867" s="107"/>
      <c r="R5867" s="37"/>
    </row>
    <row r="5868" spans="6:18" s="32" customFormat="1" x14ac:dyDescent="0.25">
      <c r="F5868" s="107"/>
      <c r="R5868" s="37"/>
    </row>
    <row r="5869" spans="6:18" s="32" customFormat="1" x14ac:dyDescent="0.25">
      <c r="F5869" s="107"/>
      <c r="R5869" s="37"/>
    </row>
    <row r="5870" spans="6:18" s="32" customFormat="1" x14ac:dyDescent="0.25">
      <c r="F5870" s="107"/>
      <c r="R5870" s="37"/>
    </row>
    <row r="5871" spans="6:18" s="32" customFormat="1" x14ac:dyDescent="0.25">
      <c r="F5871" s="107"/>
      <c r="R5871" s="37"/>
    </row>
    <row r="5872" spans="6:18" s="32" customFormat="1" x14ac:dyDescent="0.25">
      <c r="F5872" s="107"/>
      <c r="R5872" s="37"/>
    </row>
    <row r="5873" spans="6:18" s="32" customFormat="1" x14ac:dyDescent="0.25">
      <c r="F5873" s="107"/>
      <c r="R5873" s="37"/>
    </row>
    <row r="5874" spans="6:18" s="32" customFormat="1" x14ac:dyDescent="0.25">
      <c r="F5874" s="107"/>
      <c r="R5874" s="37"/>
    </row>
    <row r="5875" spans="6:18" s="32" customFormat="1" x14ac:dyDescent="0.25">
      <c r="F5875" s="107"/>
      <c r="R5875" s="37"/>
    </row>
    <row r="5876" spans="6:18" s="32" customFormat="1" x14ac:dyDescent="0.25">
      <c r="F5876" s="107"/>
      <c r="R5876" s="37"/>
    </row>
    <row r="5877" spans="6:18" s="32" customFormat="1" x14ac:dyDescent="0.25">
      <c r="F5877" s="107"/>
      <c r="R5877" s="37"/>
    </row>
    <row r="5878" spans="6:18" s="32" customFormat="1" x14ac:dyDescent="0.25">
      <c r="F5878" s="107"/>
      <c r="R5878" s="37"/>
    </row>
    <row r="5879" spans="6:18" s="32" customFormat="1" x14ac:dyDescent="0.25">
      <c r="F5879" s="107"/>
      <c r="R5879" s="37"/>
    </row>
    <row r="5880" spans="6:18" s="32" customFormat="1" x14ac:dyDescent="0.25">
      <c r="F5880" s="107"/>
      <c r="R5880" s="37"/>
    </row>
    <row r="5881" spans="6:18" s="32" customFormat="1" x14ac:dyDescent="0.25">
      <c r="F5881" s="107"/>
      <c r="R5881" s="37"/>
    </row>
    <row r="5882" spans="6:18" s="32" customFormat="1" x14ac:dyDescent="0.25">
      <c r="F5882" s="107"/>
      <c r="R5882" s="37"/>
    </row>
    <row r="5883" spans="6:18" s="32" customFormat="1" x14ac:dyDescent="0.25">
      <c r="F5883" s="107"/>
      <c r="R5883" s="37"/>
    </row>
    <row r="5884" spans="6:18" s="32" customFormat="1" x14ac:dyDescent="0.25">
      <c r="F5884" s="107"/>
      <c r="R5884" s="37"/>
    </row>
    <row r="5885" spans="6:18" s="32" customFormat="1" x14ac:dyDescent="0.25">
      <c r="F5885" s="107"/>
      <c r="R5885" s="37"/>
    </row>
    <row r="5886" spans="6:18" s="32" customFormat="1" x14ac:dyDescent="0.25">
      <c r="F5886" s="107"/>
      <c r="R5886" s="37"/>
    </row>
    <row r="5887" spans="6:18" s="32" customFormat="1" x14ac:dyDescent="0.25">
      <c r="F5887" s="107"/>
      <c r="R5887" s="37"/>
    </row>
    <row r="5888" spans="6:18" s="32" customFormat="1" x14ac:dyDescent="0.25">
      <c r="F5888" s="107"/>
      <c r="R5888" s="37"/>
    </row>
    <row r="5889" spans="6:18" s="32" customFormat="1" x14ac:dyDescent="0.25">
      <c r="F5889" s="107"/>
      <c r="R5889" s="37"/>
    </row>
    <row r="5890" spans="6:18" s="32" customFormat="1" x14ac:dyDescent="0.25">
      <c r="F5890" s="107"/>
      <c r="R5890" s="37"/>
    </row>
    <row r="5891" spans="6:18" s="32" customFormat="1" x14ac:dyDescent="0.25">
      <c r="F5891" s="107"/>
      <c r="R5891" s="37"/>
    </row>
    <row r="5892" spans="6:18" s="32" customFormat="1" x14ac:dyDescent="0.25">
      <c r="F5892" s="107"/>
      <c r="R5892" s="37"/>
    </row>
    <row r="5893" spans="6:18" s="32" customFormat="1" x14ac:dyDescent="0.25">
      <c r="F5893" s="107"/>
      <c r="R5893" s="37"/>
    </row>
    <row r="5894" spans="6:18" s="32" customFormat="1" x14ac:dyDescent="0.25">
      <c r="F5894" s="107"/>
      <c r="R5894" s="37"/>
    </row>
    <row r="5895" spans="6:18" s="32" customFormat="1" x14ac:dyDescent="0.25">
      <c r="F5895" s="107"/>
      <c r="R5895" s="37"/>
    </row>
    <row r="5896" spans="6:18" s="32" customFormat="1" x14ac:dyDescent="0.25">
      <c r="F5896" s="107"/>
      <c r="R5896" s="37"/>
    </row>
    <row r="5897" spans="6:18" s="32" customFormat="1" x14ac:dyDescent="0.25">
      <c r="F5897" s="107"/>
      <c r="R5897" s="37"/>
    </row>
    <row r="5898" spans="6:18" s="32" customFormat="1" x14ac:dyDescent="0.25">
      <c r="F5898" s="107"/>
      <c r="R5898" s="37"/>
    </row>
    <row r="5899" spans="6:18" s="32" customFormat="1" x14ac:dyDescent="0.25">
      <c r="F5899" s="107"/>
      <c r="R5899" s="37"/>
    </row>
    <row r="5900" spans="6:18" s="32" customFormat="1" x14ac:dyDescent="0.25">
      <c r="F5900" s="107"/>
      <c r="R5900" s="37"/>
    </row>
    <row r="5901" spans="6:18" s="32" customFormat="1" x14ac:dyDescent="0.25">
      <c r="F5901" s="107"/>
      <c r="R5901" s="37"/>
    </row>
    <row r="5902" spans="6:18" s="32" customFormat="1" x14ac:dyDescent="0.25">
      <c r="F5902" s="107"/>
      <c r="R5902" s="37"/>
    </row>
    <row r="5903" spans="6:18" s="32" customFormat="1" x14ac:dyDescent="0.25">
      <c r="F5903" s="107"/>
      <c r="R5903" s="37"/>
    </row>
    <row r="5904" spans="6:18" s="32" customFormat="1" x14ac:dyDescent="0.25">
      <c r="F5904" s="107"/>
      <c r="R5904" s="37"/>
    </row>
    <row r="5905" spans="6:18" s="32" customFormat="1" x14ac:dyDescent="0.25">
      <c r="F5905" s="107"/>
      <c r="R5905" s="37"/>
    </row>
    <row r="5906" spans="6:18" s="32" customFormat="1" x14ac:dyDescent="0.25">
      <c r="F5906" s="107"/>
      <c r="R5906" s="37"/>
    </row>
    <row r="5907" spans="6:18" s="32" customFormat="1" x14ac:dyDescent="0.25">
      <c r="F5907" s="107"/>
      <c r="R5907" s="37"/>
    </row>
    <row r="5908" spans="6:18" s="32" customFormat="1" x14ac:dyDescent="0.25">
      <c r="F5908" s="107"/>
      <c r="R5908" s="37"/>
    </row>
    <row r="5909" spans="6:18" s="32" customFormat="1" x14ac:dyDescent="0.25">
      <c r="F5909" s="107"/>
      <c r="R5909" s="37"/>
    </row>
    <row r="5910" spans="6:18" s="32" customFormat="1" x14ac:dyDescent="0.25">
      <c r="F5910" s="107"/>
      <c r="R5910" s="37"/>
    </row>
    <row r="5911" spans="6:18" s="32" customFormat="1" x14ac:dyDescent="0.25">
      <c r="F5911" s="107"/>
      <c r="R5911" s="37"/>
    </row>
    <row r="5912" spans="6:18" s="32" customFormat="1" x14ac:dyDescent="0.25">
      <c r="F5912" s="107"/>
      <c r="R5912" s="37"/>
    </row>
    <row r="5913" spans="6:18" s="32" customFormat="1" x14ac:dyDescent="0.25">
      <c r="F5913" s="107"/>
      <c r="R5913" s="37"/>
    </row>
    <row r="5914" spans="6:18" s="32" customFormat="1" x14ac:dyDescent="0.25">
      <c r="F5914" s="107"/>
      <c r="R5914" s="37"/>
    </row>
    <row r="5915" spans="6:18" s="32" customFormat="1" x14ac:dyDescent="0.25">
      <c r="F5915" s="107"/>
      <c r="R5915" s="37"/>
    </row>
    <row r="5916" spans="6:18" s="32" customFormat="1" x14ac:dyDescent="0.25">
      <c r="F5916" s="107"/>
      <c r="R5916" s="37"/>
    </row>
    <row r="5917" spans="6:18" s="32" customFormat="1" x14ac:dyDescent="0.25">
      <c r="F5917" s="107"/>
      <c r="R5917" s="37"/>
    </row>
    <row r="5918" spans="6:18" s="32" customFormat="1" x14ac:dyDescent="0.25">
      <c r="F5918" s="107"/>
      <c r="R5918" s="37"/>
    </row>
    <row r="5919" spans="6:18" s="32" customFormat="1" x14ac:dyDescent="0.25">
      <c r="F5919" s="107"/>
      <c r="R5919" s="37"/>
    </row>
    <row r="5920" spans="6:18" s="32" customFormat="1" x14ac:dyDescent="0.25">
      <c r="F5920" s="107"/>
      <c r="R5920" s="37"/>
    </row>
    <row r="5921" spans="6:18" s="32" customFormat="1" x14ac:dyDescent="0.25">
      <c r="F5921" s="107"/>
      <c r="R5921" s="37"/>
    </row>
    <row r="5922" spans="6:18" s="32" customFormat="1" x14ac:dyDescent="0.25">
      <c r="F5922" s="107"/>
      <c r="R5922" s="37"/>
    </row>
    <row r="5923" spans="6:18" s="32" customFormat="1" x14ac:dyDescent="0.25">
      <c r="F5923" s="107"/>
      <c r="R5923" s="37"/>
    </row>
    <row r="5924" spans="6:18" s="32" customFormat="1" x14ac:dyDescent="0.25">
      <c r="F5924" s="107"/>
      <c r="R5924" s="37"/>
    </row>
    <row r="5925" spans="6:18" s="32" customFormat="1" x14ac:dyDescent="0.25">
      <c r="F5925" s="107"/>
      <c r="R5925" s="37"/>
    </row>
    <row r="5926" spans="6:18" s="32" customFormat="1" x14ac:dyDescent="0.25">
      <c r="F5926" s="107"/>
      <c r="R5926" s="37"/>
    </row>
    <row r="5927" spans="6:18" s="32" customFormat="1" x14ac:dyDescent="0.25">
      <c r="F5927" s="107"/>
      <c r="R5927" s="37"/>
    </row>
    <row r="5928" spans="6:18" s="32" customFormat="1" x14ac:dyDescent="0.25">
      <c r="F5928" s="107"/>
      <c r="R5928" s="37"/>
    </row>
    <row r="5929" spans="6:18" s="32" customFormat="1" x14ac:dyDescent="0.25">
      <c r="F5929" s="107"/>
      <c r="R5929" s="37"/>
    </row>
    <row r="5930" spans="6:18" s="32" customFormat="1" x14ac:dyDescent="0.25">
      <c r="F5930" s="107"/>
      <c r="R5930" s="37"/>
    </row>
    <row r="5931" spans="6:18" s="32" customFormat="1" x14ac:dyDescent="0.25">
      <c r="F5931" s="107"/>
      <c r="R5931" s="37"/>
    </row>
    <row r="5932" spans="6:18" s="32" customFormat="1" x14ac:dyDescent="0.25">
      <c r="F5932" s="107"/>
      <c r="R5932" s="37"/>
    </row>
    <row r="5933" spans="6:18" s="32" customFormat="1" x14ac:dyDescent="0.25">
      <c r="F5933" s="107"/>
      <c r="R5933" s="37"/>
    </row>
    <row r="5934" spans="6:18" s="32" customFormat="1" x14ac:dyDescent="0.25">
      <c r="F5934" s="107"/>
      <c r="R5934" s="37"/>
    </row>
    <row r="5935" spans="6:18" s="32" customFormat="1" x14ac:dyDescent="0.25">
      <c r="F5935" s="107"/>
      <c r="R5935" s="37"/>
    </row>
    <row r="5936" spans="6:18" s="32" customFormat="1" x14ac:dyDescent="0.25">
      <c r="F5936" s="107"/>
      <c r="R5936" s="37"/>
    </row>
    <row r="5937" spans="6:18" s="32" customFormat="1" x14ac:dyDescent="0.25">
      <c r="F5937" s="107"/>
      <c r="R5937" s="37"/>
    </row>
    <row r="5938" spans="6:18" s="32" customFormat="1" x14ac:dyDescent="0.25">
      <c r="F5938" s="107"/>
      <c r="R5938" s="37"/>
    </row>
    <row r="5939" spans="6:18" s="32" customFormat="1" x14ac:dyDescent="0.25">
      <c r="F5939" s="107"/>
      <c r="R5939" s="37"/>
    </row>
    <row r="5940" spans="6:18" s="32" customFormat="1" x14ac:dyDescent="0.25">
      <c r="F5940" s="107"/>
      <c r="R5940" s="37"/>
    </row>
    <row r="5941" spans="6:18" s="32" customFormat="1" x14ac:dyDescent="0.25">
      <c r="F5941" s="107"/>
      <c r="R5941" s="37"/>
    </row>
    <row r="5942" spans="6:18" s="32" customFormat="1" x14ac:dyDescent="0.25">
      <c r="F5942" s="107"/>
      <c r="R5942" s="37"/>
    </row>
    <row r="5943" spans="6:18" s="32" customFormat="1" x14ac:dyDescent="0.25">
      <c r="F5943" s="107"/>
      <c r="R5943" s="37"/>
    </row>
    <row r="5944" spans="6:18" s="32" customFormat="1" x14ac:dyDescent="0.25">
      <c r="F5944" s="107"/>
      <c r="R5944" s="37"/>
    </row>
    <row r="5945" spans="6:18" s="32" customFormat="1" x14ac:dyDescent="0.25">
      <c r="F5945" s="107"/>
      <c r="R5945" s="37"/>
    </row>
    <row r="5946" spans="6:18" s="32" customFormat="1" x14ac:dyDescent="0.25">
      <c r="F5946" s="107"/>
      <c r="R5946" s="37"/>
    </row>
    <row r="5947" spans="6:18" s="32" customFormat="1" x14ac:dyDescent="0.25">
      <c r="F5947" s="107"/>
      <c r="R5947" s="37"/>
    </row>
    <row r="5948" spans="6:18" s="32" customFormat="1" x14ac:dyDescent="0.25">
      <c r="F5948" s="107"/>
      <c r="R5948" s="37"/>
    </row>
    <row r="5949" spans="6:18" s="32" customFormat="1" x14ac:dyDescent="0.25">
      <c r="F5949" s="107"/>
      <c r="R5949" s="37"/>
    </row>
    <row r="5950" spans="6:18" s="32" customFormat="1" x14ac:dyDescent="0.25">
      <c r="F5950" s="107"/>
      <c r="R5950" s="37"/>
    </row>
    <row r="5951" spans="6:18" s="32" customFormat="1" x14ac:dyDescent="0.25">
      <c r="F5951" s="107"/>
      <c r="R5951" s="37"/>
    </row>
    <row r="5952" spans="6:18" s="32" customFormat="1" x14ac:dyDescent="0.25">
      <c r="F5952" s="107"/>
      <c r="R5952" s="37"/>
    </row>
    <row r="5953" spans="6:18" s="32" customFormat="1" x14ac:dyDescent="0.25">
      <c r="F5953" s="107"/>
      <c r="R5953" s="37"/>
    </row>
    <row r="5954" spans="6:18" s="32" customFormat="1" x14ac:dyDescent="0.25">
      <c r="F5954" s="107"/>
      <c r="R5954" s="37"/>
    </row>
    <row r="5955" spans="6:18" s="32" customFormat="1" x14ac:dyDescent="0.25">
      <c r="F5955" s="107"/>
      <c r="R5955" s="37"/>
    </row>
    <row r="5956" spans="6:18" s="32" customFormat="1" x14ac:dyDescent="0.25">
      <c r="F5956" s="107"/>
      <c r="R5956" s="37"/>
    </row>
    <row r="5957" spans="6:18" s="32" customFormat="1" x14ac:dyDescent="0.25">
      <c r="F5957" s="107"/>
      <c r="R5957" s="37"/>
    </row>
    <row r="5958" spans="6:18" s="32" customFormat="1" x14ac:dyDescent="0.25">
      <c r="F5958" s="107"/>
      <c r="R5958" s="37"/>
    </row>
    <row r="5959" spans="6:18" s="32" customFormat="1" x14ac:dyDescent="0.25">
      <c r="F5959" s="107"/>
      <c r="R5959" s="37"/>
    </row>
    <row r="5960" spans="6:18" s="32" customFormat="1" x14ac:dyDescent="0.25">
      <c r="F5960" s="107"/>
      <c r="R5960" s="37"/>
    </row>
    <row r="5961" spans="6:18" s="32" customFormat="1" x14ac:dyDescent="0.25">
      <c r="F5961" s="107"/>
      <c r="R5961" s="37"/>
    </row>
    <row r="5962" spans="6:18" s="32" customFormat="1" x14ac:dyDescent="0.25">
      <c r="F5962" s="107"/>
      <c r="R5962" s="37"/>
    </row>
    <row r="5963" spans="6:18" s="32" customFormat="1" x14ac:dyDescent="0.25">
      <c r="F5963" s="107"/>
      <c r="R5963" s="37"/>
    </row>
    <row r="5964" spans="6:18" s="32" customFormat="1" x14ac:dyDescent="0.25">
      <c r="F5964" s="107"/>
      <c r="R5964" s="37"/>
    </row>
    <row r="5965" spans="6:18" s="32" customFormat="1" x14ac:dyDescent="0.25">
      <c r="F5965" s="107"/>
      <c r="R5965" s="37"/>
    </row>
    <row r="5966" spans="6:18" s="32" customFormat="1" x14ac:dyDescent="0.25">
      <c r="F5966" s="107"/>
      <c r="R5966" s="37"/>
    </row>
    <row r="5967" spans="6:18" s="32" customFormat="1" x14ac:dyDescent="0.25">
      <c r="F5967" s="107"/>
      <c r="R5967" s="37"/>
    </row>
    <row r="5968" spans="6:18" s="32" customFormat="1" x14ac:dyDescent="0.25">
      <c r="F5968" s="107"/>
      <c r="R5968" s="37"/>
    </row>
    <row r="5969" spans="6:18" s="32" customFormat="1" x14ac:dyDescent="0.25">
      <c r="F5969" s="107"/>
      <c r="R5969" s="37"/>
    </row>
    <row r="5970" spans="6:18" s="32" customFormat="1" x14ac:dyDescent="0.25">
      <c r="F5970" s="107"/>
      <c r="R5970" s="37"/>
    </row>
    <row r="5971" spans="6:18" s="32" customFormat="1" x14ac:dyDescent="0.25">
      <c r="F5971" s="107"/>
      <c r="R5971" s="37"/>
    </row>
    <row r="5972" spans="6:18" s="32" customFormat="1" x14ac:dyDescent="0.25">
      <c r="F5972" s="107"/>
      <c r="R5972" s="37"/>
    </row>
    <row r="5973" spans="6:18" s="32" customFormat="1" x14ac:dyDescent="0.25">
      <c r="F5973" s="107"/>
      <c r="R5973" s="37"/>
    </row>
    <row r="5974" spans="6:18" s="32" customFormat="1" x14ac:dyDescent="0.25">
      <c r="F5974" s="107"/>
      <c r="R5974" s="37"/>
    </row>
    <row r="5975" spans="6:18" s="32" customFormat="1" x14ac:dyDescent="0.25">
      <c r="F5975" s="107"/>
      <c r="R5975" s="37"/>
    </row>
    <row r="5976" spans="6:18" s="32" customFormat="1" x14ac:dyDescent="0.25">
      <c r="F5976" s="107"/>
      <c r="R5976" s="37"/>
    </row>
    <row r="5977" spans="6:18" s="32" customFormat="1" x14ac:dyDescent="0.25">
      <c r="F5977" s="107"/>
      <c r="R5977" s="37"/>
    </row>
    <row r="5978" spans="6:18" s="32" customFormat="1" x14ac:dyDescent="0.25">
      <c r="F5978" s="107"/>
      <c r="R5978" s="37"/>
    </row>
    <row r="5979" spans="6:18" s="32" customFormat="1" x14ac:dyDescent="0.25">
      <c r="F5979" s="107"/>
      <c r="R5979" s="37"/>
    </row>
    <row r="5980" spans="6:18" s="32" customFormat="1" x14ac:dyDescent="0.25">
      <c r="F5980" s="107"/>
      <c r="R5980" s="37"/>
    </row>
    <row r="5981" spans="6:18" s="32" customFormat="1" x14ac:dyDescent="0.25">
      <c r="F5981" s="107"/>
      <c r="R5981" s="37"/>
    </row>
    <row r="5982" spans="6:18" s="32" customFormat="1" x14ac:dyDescent="0.25">
      <c r="F5982" s="107"/>
      <c r="R5982" s="37"/>
    </row>
    <row r="5983" spans="6:18" s="32" customFormat="1" x14ac:dyDescent="0.25">
      <c r="F5983" s="107"/>
      <c r="R5983" s="37"/>
    </row>
    <row r="5984" spans="6:18" s="32" customFormat="1" x14ac:dyDescent="0.25">
      <c r="F5984" s="107"/>
      <c r="R5984" s="37"/>
    </row>
    <row r="5985" spans="6:18" s="32" customFormat="1" x14ac:dyDescent="0.25">
      <c r="F5985" s="107"/>
      <c r="R5985" s="37"/>
    </row>
    <row r="5986" spans="6:18" s="32" customFormat="1" x14ac:dyDescent="0.25">
      <c r="F5986" s="107"/>
      <c r="R5986" s="37"/>
    </row>
    <row r="5987" spans="6:18" s="32" customFormat="1" x14ac:dyDescent="0.25">
      <c r="F5987" s="107"/>
      <c r="R5987" s="37"/>
    </row>
    <row r="5988" spans="6:18" s="32" customFormat="1" x14ac:dyDescent="0.25">
      <c r="F5988" s="107"/>
      <c r="R5988" s="37"/>
    </row>
    <row r="5989" spans="6:18" s="32" customFormat="1" x14ac:dyDescent="0.25">
      <c r="F5989" s="107"/>
      <c r="R5989" s="37"/>
    </row>
    <row r="5990" spans="6:18" s="32" customFormat="1" x14ac:dyDescent="0.25">
      <c r="F5990" s="107"/>
      <c r="R5990" s="37"/>
    </row>
    <row r="5991" spans="6:18" s="32" customFormat="1" x14ac:dyDescent="0.25">
      <c r="F5991" s="107"/>
      <c r="R5991" s="37"/>
    </row>
    <row r="5992" spans="6:18" s="32" customFormat="1" x14ac:dyDescent="0.25">
      <c r="F5992" s="107"/>
      <c r="R5992" s="37"/>
    </row>
    <row r="5993" spans="6:18" s="32" customFormat="1" x14ac:dyDescent="0.25">
      <c r="F5993" s="107"/>
      <c r="R5993" s="37"/>
    </row>
    <row r="5994" spans="6:18" s="32" customFormat="1" x14ac:dyDescent="0.25">
      <c r="F5994" s="107"/>
      <c r="R5994" s="37"/>
    </row>
    <row r="5995" spans="6:18" s="32" customFormat="1" x14ac:dyDescent="0.25">
      <c r="F5995" s="107"/>
      <c r="R5995" s="37"/>
    </row>
    <row r="5996" spans="6:18" s="32" customFormat="1" x14ac:dyDescent="0.25">
      <c r="F5996" s="107"/>
      <c r="R5996" s="37"/>
    </row>
    <row r="5997" spans="6:18" s="32" customFormat="1" x14ac:dyDescent="0.25">
      <c r="F5997" s="107"/>
      <c r="R5997" s="37"/>
    </row>
    <row r="5998" spans="6:18" s="32" customFormat="1" x14ac:dyDescent="0.25">
      <c r="F5998" s="107"/>
      <c r="R5998" s="37"/>
    </row>
    <row r="5999" spans="6:18" s="32" customFormat="1" x14ac:dyDescent="0.25">
      <c r="F5999" s="107"/>
      <c r="R5999" s="37"/>
    </row>
    <row r="6000" spans="6:18" s="32" customFormat="1" x14ac:dyDescent="0.25">
      <c r="F6000" s="107"/>
      <c r="R6000" s="37"/>
    </row>
    <row r="6001" spans="6:18" s="32" customFormat="1" x14ac:dyDescent="0.25">
      <c r="F6001" s="107"/>
      <c r="R6001" s="37"/>
    </row>
    <row r="6002" spans="6:18" s="32" customFormat="1" x14ac:dyDescent="0.25">
      <c r="F6002" s="107"/>
      <c r="R6002" s="37"/>
    </row>
    <row r="6003" spans="6:18" s="32" customFormat="1" x14ac:dyDescent="0.25">
      <c r="F6003" s="107"/>
      <c r="R6003" s="37"/>
    </row>
    <row r="6004" spans="6:18" s="32" customFormat="1" x14ac:dyDescent="0.25">
      <c r="F6004" s="107"/>
      <c r="R6004" s="37"/>
    </row>
    <row r="6005" spans="6:18" s="32" customFormat="1" x14ac:dyDescent="0.25">
      <c r="F6005" s="107"/>
      <c r="R6005" s="37"/>
    </row>
    <row r="6006" spans="6:18" s="32" customFormat="1" x14ac:dyDescent="0.25">
      <c r="F6006" s="107"/>
      <c r="R6006" s="37"/>
    </row>
    <row r="6007" spans="6:18" s="32" customFormat="1" x14ac:dyDescent="0.25">
      <c r="F6007" s="107"/>
      <c r="R6007" s="37"/>
    </row>
    <row r="6008" spans="6:18" s="32" customFormat="1" x14ac:dyDescent="0.25">
      <c r="F6008" s="107"/>
      <c r="R6008" s="37"/>
    </row>
    <row r="6009" spans="6:18" s="32" customFormat="1" x14ac:dyDescent="0.25">
      <c r="F6009" s="107"/>
      <c r="R6009" s="37"/>
    </row>
    <row r="6010" spans="6:18" s="32" customFormat="1" x14ac:dyDescent="0.25">
      <c r="F6010" s="107"/>
      <c r="R6010" s="37"/>
    </row>
    <row r="6011" spans="6:18" s="32" customFormat="1" x14ac:dyDescent="0.25">
      <c r="F6011" s="107"/>
      <c r="R6011" s="37"/>
    </row>
    <row r="6012" spans="6:18" s="32" customFormat="1" x14ac:dyDescent="0.25">
      <c r="F6012" s="107"/>
      <c r="R6012" s="37"/>
    </row>
    <row r="6013" spans="6:18" s="32" customFormat="1" x14ac:dyDescent="0.25">
      <c r="F6013" s="107"/>
      <c r="R6013" s="37"/>
    </row>
    <row r="6014" spans="6:18" s="32" customFormat="1" x14ac:dyDescent="0.25">
      <c r="F6014" s="107"/>
      <c r="R6014" s="37"/>
    </row>
    <row r="6015" spans="6:18" s="32" customFormat="1" x14ac:dyDescent="0.25">
      <c r="F6015" s="107"/>
      <c r="R6015" s="37"/>
    </row>
    <row r="6016" spans="6:18" s="32" customFormat="1" x14ac:dyDescent="0.25">
      <c r="F6016" s="107"/>
      <c r="R6016" s="37"/>
    </row>
    <row r="6017" spans="6:18" s="32" customFormat="1" x14ac:dyDescent="0.25">
      <c r="F6017" s="107"/>
      <c r="R6017" s="37"/>
    </row>
    <row r="6018" spans="6:18" s="32" customFormat="1" x14ac:dyDescent="0.25">
      <c r="F6018" s="107"/>
      <c r="R6018" s="37"/>
    </row>
    <row r="6019" spans="6:18" s="32" customFormat="1" x14ac:dyDescent="0.25">
      <c r="F6019" s="107"/>
      <c r="R6019" s="37"/>
    </row>
    <row r="6020" spans="6:18" s="32" customFormat="1" x14ac:dyDescent="0.25">
      <c r="F6020" s="107"/>
      <c r="R6020" s="37"/>
    </row>
    <row r="6021" spans="6:18" s="32" customFormat="1" x14ac:dyDescent="0.25">
      <c r="F6021" s="107"/>
      <c r="R6021" s="37"/>
    </row>
    <row r="6022" spans="6:18" s="32" customFormat="1" x14ac:dyDescent="0.25">
      <c r="F6022" s="107"/>
      <c r="R6022" s="37"/>
    </row>
    <row r="6023" spans="6:18" s="32" customFormat="1" x14ac:dyDescent="0.25">
      <c r="F6023" s="107"/>
      <c r="R6023" s="37"/>
    </row>
    <row r="6024" spans="6:18" s="32" customFormat="1" x14ac:dyDescent="0.25">
      <c r="F6024" s="107"/>
      <c r="R6024" s="37"/>
    </row>
    <row r="6025" spans="6:18" s="32" customFormat="1" x14ac:dyDescent="0.25">
      <c r="F6025" s="107"/>
      <c r="R6025" s="37"/>
    </row>
    <row r="6026" spans="6:18" s="32" customFormat="1" x14ac:dyDescent="0.25">
      <c r="F6026" s="107"/>
      <c r="R6026" s="37"/>
    </row>
    <row r="6027" spans="6:18" s="32" customFormat="1" x14ac:dyDescent="0.25">
      <c r="F6027" s="107"/>
      <c r="R6027" s="37"/>
    </row>
    <row r="6028" spans="6:18" s="32" customFormat="1" x14ac:dyDescent="0.25">
      <c r="F6028" s="107"/>
      <c r="R6028" s="37"/>
    </row>
    <row r="6029" spans="6:18" s="32" customFormat="1" x14ac:dyDescent="0.25">
      <c r="F6029" s="107"/>
      <c r="R6029" s="37"/>
    </row>
    <row r="6030" spans="6:18" s="32" customFormat="1" x14ac:dyDescent="0.25">
      <c r="F6030" s="107"/>
      <c r="R6030" s="37"/>
    </row>
    <row r="6031" spans="6:18" s="32" customFormat="1" x14ac:dyDescent="0.25">
      <c r="F6031" s="107"/>
      <c r="R6031" s="37"/>
    </row>
    <row r="6032" spans="6:18" s="32" customFormat="1" x14ac:dyDescent="0.25">
      <c r="F6032" s="107"/>
      <c r="R6032" s="37"/>
    </row>
    <row r="6033" spans="6:18" s="32" customFormat="1" x14ac:dyDescent="0.25">
      <c r="F6033" s="107"/>
      <c r="R6033" s="37"/>
    </row>
    <row r="6034" spans="6:18" s="32" customFormat="1" x14ac:dyDescent="0.25">
      <c r="F6034" s="107"/>
      <c r="R6034" s="37"/>
    </row>
    <row r="6035" spans="6:18" s="32" customFormat="1" x14ac:dyDescent="0.25">
      <c r="F6035" s="107"/>
      <c r="R6035" s="37"/>
    </row>
    <row r="6036" spans="6:18" s="32" customFormat="1" x14ac:dyDescent="0.25">
      <c r="F6036" s="107"/>
      <c r="R6036" s="37"/>
    </row>
    <row r="6037" spans="6:18" s="32" customFormat="1" x14ac:dyDescent="0.25">
      <c r="F6037" s="107"/>
      <c r="R6037" s="37"/>
    </row>
    <row r="6038" spans="6:18" s="32" customFormat="1" x14ac:dyDescent="0.25">
      <c r="F6038" s="107"/>
      <c r="R6038" s="37"/>
    </row>
    <row r="6039" spans="6:18" s="32" customFormat="1" x14ac:dyDescent="0.25">
      <c r="F6039" s="107"/>
      <c r="R6039" s="37"/>
    </row>
    <row r="6040" spans="6:18" s="32" customFormat="1" x14ac:dyDescent="0.25">
      <c r="F6040" s="107"/>
      <c r="R6040" s="37"/>
    </row>
    <row r="6041" spans="6:18" s="32" customFormat="1" x14ac:dyDescent="0.25">
      <c r="F6041" s="107"/>
      <c r="R6041" s="37"/>
    </row>
    <row r="6042" spans="6:18" s="32" customFormat="1" x14ac:dyDescent="0.25">
      <c r="F6042" s="107"/>
      <c r="R6042" s="37"/>
    </row>
    <row r="6043" spans="6:18" s="32" customFormat="1" x14ac:dyDescent="0.25">
      <c r="F6043" s="107"/>
      <c r="R6043" s="37"/>
    </row>
    <row r="6044" spans="6:18" s="32" customFormat="1" x14ac:dyDescent="0.25">
      <c r="F6044" s="107"/>
      <c r="R6044" s="37"/>
    </row>
    <row r="6045" spans="6:18" s="32" customFormat="1" x14ac:dyDescent="0.25">
      <c r="F6045" s="107"/>
      <c r="R6045" s="37"/>
    </row>
    <row r="6046" spans="6:18" s="32" customFormat="1" x14ac:dyDescent="0.25">
      <c r="F6046" s="107"/>
      <c r="R6046" s="37"/>
    </row>
    <row r="6047" spans="6:18" s="32" customFormat="1" x14ac:dyDescent="0.25">
      <c r="F6047" s="107"/>
      <c r="R6047" s="37"/>
    </row>
    <row r="6048" spans="6:18" s="32" customFormat="1" x14ac:dyDescent="0.25">
      <c r="F6048" s="107"/>
      <c r="R6048" s="37"/>
    </row>
    <row r="6049" spans="6:18" s="32" customFormat="1" x14ac:dyDescent="0.25">
      <c r="F6049" s="107"/>
      <c r="R6049" s="37"/>
    </row>
    <row r="6050" spans="6:18" s="32" customFormat="1" x14ac:dyDescent="0.25">
      <c r="F6050" s="107"/>
      <c r="R6050" s="37"/>
    </row>
    <row r="6051" spans="6:18" s="32" customFormat="1" x14ac:dyDescent="0.25">
      <c r="F6051" s="107"/>
      <c r="R6051" s="37"/>
    </row>
    <row r="6052" spans="6:18" s="32" customFormat="1" x14ac:dyDescent="0.25">
      <c r="F6052" s="107"/>
      <c r="R6052" s="37"/>
    </row>
    <row r="6053" spans="6:18" s="32" customFormat="1" x14ac:dyDescent="0.25">
      <c r="F6053" s="107"/>
      <c r="R6053" s="37"/>
    </row>
    <row r="6054" spans="6:18" s="32" customFormat="1" x14ac:dyDescent="0.25">
      <c r="F6054" s="107"/>
      <c r="R6054" s="37"/>
    </row>
    <row r="6055" spans="6:18" s="32" customFormat="1" x14ac:dyDescent="0.25">
      <c r="F6055" s="107"/>
      <c r="R6055" s="37"/>
    </row>
    <row r="6056" spans="6:18" s="32" customFormat="1" x14ac:dyDescent="0.25">
      <c r="F6056" s="107"/>
      <c r="R6056" s="37"/>
    </row>
    <row r="6057" spans="6:18" s="32" customFormat="1" x14ac:dyDescent="0.25">
      <c r="F6057" s="107"/>
      <c r="R6057" s="37"/>
    </row>
    <row r="6058" spans="6:18" s="32" customFormat="1" x14ac:dyDescent="0.25">
      <c r="F6058" s="107"/>
      <c r="R6058" s="37"/>
    </row>
    <row r="6059" spans="6:18" s="32" customFormat="1" x14ac:dyDescent="0.25">
      <c r="F6059" s="107"/>
      <c r="R6059" s="37"/>
    </row>
    <row r="6060" spans="6:18" s="32" customFormat="1" x14ac:dyDescent="0.25">
      <c r="F6060" s="107"/>
      <c r="R6060" s="37"/>
    </row>
    <row r="6061" spans="6:18" s="32" customFormat="1" x14ac:dyDescent="0.25">
      <c r="F6061" s="107"/>
      <c r="R6061" s="37"/>
    </row>
    <row r="6062" spans="6:18" s="32" customFormat="1" x14ac:dyDescent="0.25">
      <c r="F6062" s="107"/>
      <c r="R6062" s="37"/>
    </row>
    <row r="6063" spans="6:18" s="32" customFormat="1" x14ac:dyDescent="0.25">
      <c r="F6063" s="107"/>
      <c r="R6063" s="37"/>
    </row>
    <row r="6064" spans="6:18" s="32" customFormat="1" x14ac:dyDescent="0.25">
      <c r="F6064" s="107"/>
      <c r="R6064" s="37"/>
    </row>
    <row r="6065" spans="6:18" s="32" customFormat="1" x14ac:dyDescent="0.25">
      <c r="F6065" s="107"/>
      <c r="R6065" s="37"/>
    </row>
    <row r="6066" spans="6:18" s="32" customFormat="1" x14ac:dyDescent="0.25">
      <c r="F6066" s="107"/>
      <c r="R6066" s="37"/>
    </row>
    <row r="6067" spans="6:18" s="32" customFormat="1" x14ac:dyDescent="0.25">
      <c r="F6067" s="107"/>
      <c r="R6067" s="37"/>
    </row>
    <row r="6068" spans="6:18" s="32" customFormat="1" x14ac:dyDescent="0.25">
      <c r="F6068" s="107"/>
      <c r="R6068" s="37"/>
    </row>
    <row r="6069" spans="6:18" s="32" customFormat="1" x14ac:dyDescent="0.25">
      <c r="F6069" s="107"/>
      <c r="R6069" s="37"/>
    </row>
    <row r="6070" spans="6:18" s="32" customFormat="1" x14ac:dyDescent="0.25">
      <c r="F6070" s="107"/>
      <c r="R6070" s="37"/>
    </row>
    <row r="6071" spans="6:18" s="32" customFormat="1" x14ac:dyDescent="0.25">
      <c r="F6071" s="107"/>
      <c r="R6071" s="37"/>
    </row>
    <row r="6072" spans="6:18" s="32" customFormat="1" x14ac:dyDescent="0.25">
      <c r="F6072" s="107"/>
      <c r="R6072" s="37"/>
    </row>
    <row r="6073" spans="6:18" s="32" customFormat="1" x14ac:dyDescent="0.25">
      <c r="F6073" s="107"/>
      <c r="R6073" s="37"/>
    </row>
    <row r="6074" spans="6:18" s="32" customFormat="1" x14ac:dyDescent="0.25">
      <c r="F6074" s="107"/>
      <c r="R6074" s="37"/>
    </row>
    <row r="6075" spans="6:18" s="32" customFormat="1" x14ac:dyDescent="0.25">
      <c r="F6075" s="107"/>
      <c r="R6075" s="37"/>
    </row>
    <row r="6076" spans="6:18" s="32" customFormat="1" x14ac:dyDescent="0.25">
      <c r="F6076" s="107"/>
      <c r="R6076" s="37"/>
    </row>
    <row r="6077" spans="6:18" s="32" customFormat="1" x14ac:dyDescent="0.25">
      <c r="F6077" s="107"/>
      <c r="R6077" s="37"/>
    </row>
    <row r="6078" spans="6:18" s="32" customFormat="1" x14ac:dyDescent="0.25">
      <c r="F6078" s="107"/>
      <c r="R6078" s="37"/>
    </row>
    <row r="6079" spans="6:18" s="32" customFormat="1" x14ac:dyDescent="0.25">
      <c r="F6079" s="107"/>
      <c r="R6079" s="37"/>
    </row>
    <row r="6080" spans="6:18" s="32" customFormat="1" x14ac:dyDescent="0.25">
      <c r="F6080" s="107"/>
      <c r="R6080" s="37"/>
    </row>
    <row r="6081" spans="6:18" s="32" customFormat="1" x14ac:dyDescent="0.25">
      <c r="F6081" s="107"/>
      <c r="R6081" s="37"/>
    </row>
    <row r="6082" spans="6:18" s="32" customFormat="1" x14ac:dyDescent="0.25">
      <c r="F6082" s="107"/>
      <c r="R6082" s="37"/>
    </row>
    <row r="6083" spans="6:18" s="32" customFormat="1" x14ac:dyDescent="0.25">
      <c r="F6083" s="107"/>
      <c r="R6083" s="37"/>
    </row>
    <row r="6084" spans="6:18" s="32" customFormat="1" x14ac:dyDescent="0.25">
      <c r="F6084" s="107"/>
      <c r="R6084" s="37"/>
    </row>
    <row r="6085" spans="6:18" s="32" customFormat="1" x14ac:dyDescent="0.25">
      <c r="F6085" s="107"/>
      <c r="R6085" s="37"/>
    </row>
    <row r="6086" spans="6:18" s="32" customFormat="1" x14ac:dyDescent="0.25">
      <c r="F6086" s="107"/>
      <c r="R6086" s="37"/>
    </row>
    <row r="6087" spans="6:18" s="32" customFormat="1" x14ac:dyDescent="0.25">
      <c r="F6087" s="107"/>
      <c r="R6087" s="37"/>
    </row>
    <row r="6088" spans="6:18" s="32" customFormat="1" x14ac:dyDescent="0.25">
      <c r="F6088" s="107"/>
      <c r="R6088" s="37"/>
    </row>
    <row r="6089" spans="6:18" s="32" customFormat="1" x14ac:dyDescent="0.25">
      <c r="F6089" s="107"/>
      <c r="R6089" s="37"/>
    </row>
    <row r="6090" spans="6:18" s="32" customFormat="1" x14ac:dyDescent="0.25">
      <c r="F6090" s="107"/>
      <c r="R6090" s="37"/>
    </row>
    <row r="6091" spans="6:18" s="32" customFormat="1" x14ac:dyDescent="0.25">
      <c r="F6091" s="107"/>
      <c r="R6091" s="37"/>
    </row>
    <row r="6092" spans="6:18" s="32" customFormat="1" x14ac:dyDescent="0.25">
      <c r="F6092" s="107"/>
      <c r="R6092" s="37"/>
    </row>
    <row r="6093" spans="6:18" s="32" customFormat="1" x14ac:dyDescent="0.25">
      <c r="F6093" s="107"/>
      <c r="R6093" s="37"/>
    </row>
    <row r="6094" spans="6:18" s="32" customFormat="1" x14ac:dyDescent="0.25">
      <c r="F6094" s="107"/>
      <c r="R6094" s="37"/>
    </row>
    <row r="6095" spans="6:18" s="32" customFormat="1" x14ac:dyDescent="0.25">
      <c r="F6095" s="107"/>
      <c r="R6095" s="37"/>
    </row>
    <row r="6096" spans="6:18" s="32" customFormat="1" x14ac:dyDescent="0.25">
      <c r="F6096" s="107"/>
      <c r="R6096" s="37"/>
    </row>
    <row r="6097" spans="6:18" s="32" customFormat="1" x14ac:dyDescent="0.25">
      <c r="F6097" s="107"/>
      <c r="R6097" s="37"/>
    </row>
    <row r="6098" spans="6:18" s="32" customFormat="1" x14ac:dyDescent="0.25">
      <c r="F6098" s="107"/>
      <c r="R6098" s="37"/>
    </row>
    <row r="6099" spans="6:18" s="32" customFormat="1" x14ac:dyDescent="0.25">
      <c r="F6099" s="107"/>
      <c r="R6099" s="37"/>
    </row>
    <row r="6100" spans="6:18" s="32" customFormat="1" x14ac:dyDescent="0.25">
      <c r="F6100" s="107"/>
      <c r="R6100" s="37"/>
    </row>
    <row r="6101" spans="6:18" s="32" customFormat="1" x14ac:dyDescent="0.25">
      <c r="F6101" s="107"/>
      <c r="R6101" s="37"/>
    </row>
    <row r="6102" spans="6:18" s="32" customFormat="1" x14ac:dyDescent="0.25">
      <c r="F6102" s="107"/>
      <c r="R6102" s="37"/>
    </row>
    <row r="6103" spans="6:18" s="32" customFormat="1" x14ac:dyDescent="0.25">
      <c r="F6103" s="107"/>
      <c r="R6103" s="37"/>
    </row>
    <row r="6104" spans="6:18" s="32" customFormat="1" x14ac:dyDescent="0.25">
      <c r="F6104" s="107"/>
      <c r="R6104" s="37"/>
    </row>
    <row r="6105" spans="6:18" s="32" customFormat="1" x14ac:dyDescent="0.25">
      <c r="F6105" s="107"/>
      <c r="R6105" s="37"/>
    </row>
    <row r="6106" spans="6:18" s="32" customFormat="1" x14ac:dyDescent="0.25">
      <c r="F6106" s="107"/>
      <c r="R6106" s="37"/>
    </row>
    <row r="6107" spans="6:18" s="32" customFormat="1" x14ac:dyDescent="0.25">
      <c r="F6107" s="107"/>
      <c r="R6107" s="37"/>
    </row>
    <row r="6108" spans="6:18" s="32" customFormat="1" x14ac:dyDescent="0.25">
      <c r="F6108" s="107"/>
      <c r="R6108" s="37"/>
    </row>
    <row r="6109" spans="6:18" s="32" customFormat="1" x14ac:dyDescent="0.25">
      <c r="F6109" s="107"/>
      <c r="R6109" s="37"/>
    </row>
    <row r="6110" spans="6:18" s="32" customFormat="1" x14ac:dyDescent="0.25">
      <c r="F6110" s="107"/>
      <c r="R6110" s="37"/>
    </row>
    <row r="6111" spans="6:18" s="32" customFormat="1" x14ac:dyDescent="0.25">
      <c r="F6111" s="107"/>
      <c r="R6111" s="37"/>
    </row>
    <row r="6112" spans="6:18" s="32" customFormat="1" x14ac:dyDescent="0.25">
      <c r="F6112" s="107"/>
      <c r="R6112" s="37"/>
    </row>
    <row r="6113" spans="6:18" s="32" customFormat="1" x14ac:dyDescent="0.25">
      <c r="F6113" s="107"/>
      <c r="R6113" s="37"/>
    </row>
    <row r="6114" spans="6:18" s="32" customFormat="1" x14ac:dyDescent="0.25">
      <c r="F6114" s="107"/>
      <c r="R6114" s="37"/>
    </row>
    <row r="6115" spans="6:18" s="32" customFormat="1" x14ac:dyDescent="0.25">
      <c r="F6115" s="107"/>
      <c r="R6115" s="37"/>
    </row>
    <row r="6116" spans="6:18" s="32" customFormat="1" x14ac:dyDescent="0.25">
      <c r="F6116" s="107"/>
      <c r="R6116" s="37"/>
    </row>
    <row r="6117" spans="6:18" s="32" customFormat="1" x14ac:dyDescent="0.25">
      <c r="F6117" s="107"/>
      <c r="R6117" s="37"/>
    </row>
    <row r="6118" spans="6:18" s="32" customFormat="1" x14ac:dyDescent="0.25">
      <c r="F6118" s="107"/>
      <c r="R6118" s="37"/>
    </row>
    <row r="6119" spans="6:18" s="32" customFormat="1" x14ac:dyDescent="0.25">
      <c r="F6119" s="107"/>
      <c r="R6119" s="37"/>
    </row>
    <row r="6120" spans="6:18" s="32" customFormat="1" x14ac:dyDescent="0.25">
      <c r="F6120" s="107"/>
      <c r="R6120" s="37"/>
    </row>
    <row r="6121" spans="6:18" s="32" customFormat="1" x14ac:dyDescent="0.25">
      <c r="F6121" s="107"/>
      <c r="R6121" s="37"/>
    </row>
    <row r="6122" spans="6:18" s="32" customFormat="1" x14ac:dyDescent="0.25">
      <c r="F6122" s="107"/>
      <c r="R6122" s="37"/>
    </row>
    <row r="6123" spans="6:18" s="32" customFormat="1" x14ac:dyDescent="0.25">
      <c r="F6123" s="107"/>
      <c r="R6123" s="37"/>
    </row>
    <row r="6124" spans="6:18" s="32" customFormat="1" x14ac:dyDescent="0.25">
      <c r="F6124" s="107"/>
      <c r="R6124" s="37"/>
    </row>
    <row r="6125" spans="6:18" s="32" customFormat="1" x14ac:dyDescent="0.25">
      <c r="F6125" s="107"/>
      <c r="R6125" s="37"/>
    </row>
    <row r="6126" spans="6:18" s="32" customFormat="1" x14ac:dyDescent="0.25">
      <c r="F6126" s="107"/>
      <c r="R6126" s="37"/>
    </row>
    <row r="6127" spans="6:18" s="32" customFormat="1" x14ac:dyDescent="0.25">
      <c r="F6127" s="107"/>
      <c r="R6127" s="37"/>
    </row>
    <row r="6128" spans="6:18" s="32" customFormat="1" x14ac:dyDescent="0.25">
      <c r="F6128" s="107"/>
      <c r="R6128" s="37"/>
    </row>
    <row r="6129" spans="6:18" s="32" customFormat="1" x14ac:dyDescent="0.25">
      <c r="F6129" s="107"/>
      <c r="R6129" s="37"/>
    </row>
    <row r="6130" spans="6:18" s="32" customFormat="1" x14ac:dyDescent="0.25">
      <c r="F6130" s="107"/>
      <c r="R6130" s="37"/>
    </row>
    <row r="6131" spans="6:18" s="32" customFormat="1" x14ac:dyDescent="0.25">
      <c r="F6131" s="107"/>
      <c r="R6131" s="37"/>
    </row>
    <row r="6132" spans="6:18" s="32" customFormat="1" x14ac:dyDescent="0.25">
      <c r="F6132" s="107"/>
      <c r="R6132" s="37"/>
    </row>
    <row r="6133" spans="6:18" s="32" customFormat="1" x14ac:dyDescent="0.25">
      <c r="F6133" s="107"/>
      <c r="R6133" s="37"/>
    </row>
    <row r="6134" spans="6:18" s="32" customFormat="1" x14ac:dyDescent="0.25">
      <c r="F6134" s="107"/>
      <c r="R6134" s="37"/>
    </row>
    <row r="6135" spans="6:18" s="32" customFormat="1" x14ac:dyDescent="0.25">
      <c r="F6135" s="107"/>
      <c r="R6135" s="37"/>
    </row>
    <row r="6136" spans="6:18" s="32" customFormat="1" x14ac:dyDescent="0.25">
      <c r="F6136" s="107"/>
      <c r="R6136" s="37"/>
    </row>
    <row r="6137" spans="6:18" s="32" customFormat="1" x14ac:dyDescent="0.25">
      <c r="F6137" s="107"/>
      <c r="R6137" s="37"/>
    </row>
    <row r="6138" spans="6:18" s="32" customFormat="1" x14ac:dyDescent="0.25">
      <c r="F6138" s="107"/>
      <c r="R6138" s="37"/>
    </row>
    <row r="6139" spans="6:18" s="32" customFormat="1" x14ac:dyDescent="0.25">
      <c r="F6139" s="107"/>
      <c r="R6139" s="37"/>
    </row>
    <row r="6140" spans="6:18" s="32" customFormat="1" x14ac:dyDescent="0.25">
      <c r="F6140" s="107"/>
      <c r="R6140" s="37"/>
    </row>
    <row r="6141" spans="6:18" s="32" customFormat="1" x14ac:dyDescent="0.25">
      <c r="F6141" s="107"/>
      <c r="R6141" s="37"/>
    </row>
    <row r="6142" spans="6:18" s="32" customFormat="1" x14ac:dyDescent="0.25">
      <c r="F6142" s="107"/>
      <c r="R6142" s="37"/>
    </row>
    <row r="6143" spans="6:18" s="32" customFormat="1" x14ac:dyDescent="0.25">
      <c r="F6143" s="107"/>
      <c r="R6143" s="37"/>
    </row>
    <row r="6144" spans="6:18" s="32" customFormat="1" x14ac:dyDescent="0.25">
      <c r="F6144" s="107"/>
      <c r="R6144" s="37"/>
    </row>
    <row r="6145" spans="6:18" s="32" customFormat="1" x14ac:dyDescent="0.25">
      <c r="F6145" s="107"/>
      <c r="R6145" s="37"/>
    </row>
    <row r="6146" spans="6:18" s="32" customFormat="1" x14ac:dyDescent="0.25">
      <c r="F6146" s="107"/>
      <c r="R6146" s="37"/>
    </row>
    <row r="6147" spans="6:18" s="32" customFormat="1" x14ac:dyDescent="0.25">
      <c r="F6147" s="107"/>
      <c r="R6147" s="37"/>
    </row>
    <row r="6148" spans="6:18" s="32" customFormat="1" x14ac:dyDescent="0.25">
      <c r="F6148" s="107"/>
      <c r="R6148" s="37"/>
    </row>
    <row r="6149" spans="6:18" s="32" customFormat="1" x14ac:dyDescent="0.25">
      <c r="F6149" s="107"/>
      <c r="R6149" s="37"/>
    </row>
    <row r="6150" spans="6:18" s="32" customFormat="1" x14ac:dyDescent="0.25">
      <c r="F6150" s="107"/>
      <c r="R6150" s="37"/>
    </row>
    <row r="6151" spans="6:18" s="32" customFormat="1" x14ac:dyDescent="0.25">
      <c r="F6151" s="107"/>
      <c r="R6151" s="37"/>
    </row>
    <row r="6152" spans="6:18" s="32" customFormat="1" x14ac:dyDescent="0.25">
      <c r="F6152" s="107"/>
      <c r="R6152" s="37"/>
    </row>
    <row r="6153" spans="6:18" s="32" customFormat="1" x14ac:dyDescent="0.25">
      <c r="F6153" s="107"/>
      <c r="R6153" s="37"/>
    </row>
    <row r="6154" spans="6:18" s="32" customFormat="1" x14ac:dyDescent="0.25">
      <c r="F6154" s="107"/>
      <c r="R6154" s="37"/>
    </row>
    <row r="6155" spans="6:18" s="32" customFormat="1" x14ac:dyDescent="0.25">
      <c r="F6155" s="107"/>
      <c r="R6155" s="37"/>
    </row>
    <row r="6156" spans="6:18" s="32" customFormat="1" x14ac:dyDescent="0.25">
      <c r="F6156" s="107"/>
      <c r="R6156" s="37"/>
    </row>
    <row r="6157" spans="6:18" s="32" customFormat="1" x14ac:dyDescent="0.25">
      <c r="F6157" s="107"/>
      <c r="R6157" s="37"/>
    </row>
    <row r="6158" spans="6:18" s="32" customFormat="1" x14ac:dyDescent="0.25">
      <c r="F6158" s="107"/>
      <c r="R6158" s="37"/>
    </row>
    <row r="6159" spans="6:18" s="32" customFormat="1" x14ac:dyDescent="0.25">
      <c r="F6159" s="107"/>
      <c r="R6159" s="37"/>
    </row>
    <row r="6160" spans="6:18" s="32" customFormat="1" x14ac:dyDescent="0.25">
      <c r="F6160" s="107"/>
      <c r="R6160" s="37"/>
    </row>
    <row r="6161" spans="6:18" s="32" customFormat="1" x14ac:dyDescent="0.25">
      <c r="F6161" s="107"/>
      <c r="R6161" s="37"/>
    </row>
    <row r="6162" spans="6:18" s="32" customFormat="1" x14ac:dyDescent="0.25">
      <c r="F6162" s="107"/>
      <c r="R6162" s="37"/>
    </row>
    <row r="6163" spans="6:18" s="32" customFormat="1" x14ac:dyDescent="0.25">
      <c r="F6163" s="107"/>
      <c r="R6163" s="37"/>
    </row>
    <row r="6164" spans="6:18" s="32" customFormat="1" x14ac:dyDescent="0.25">
      <c r="F6164" s="107"/>
      <c r="R6164" s="37"/>
    </row>
    <row r="6165" spans="6:18" s="32" customFormat="1" x14ac:dyDescent="0.25">
      <c r="F6165" s="107"/>
      <c r="R6165" s="37"/>
    </row>
    <row r="6166" spans="6:18" s="32" customFormat="1" x14ac:dyDescent="0.25">
      <c r="F6166" s="107"/>
      <c r="R6166" s="37"/>
    </row>
    <row r="6167" spans="6:18" s="32" customFormat="1" x14ac:dyDescent="0.25">
      <c r="F6167" s="107"/>
      <c r="R6167" s="37"/>
    </row>
    <row r="6168" spans="6:18" s="32" customFormat="1" x14ac:dyDescent="0.25">
      <c r="F6168" s="107"/>
      <c r="R6168" s="37"/>
    </row>
    <row r="6169" spans="6:18" s="32" customFormat="1" x14ac:dyDescent="0.25">
      <c r="F6169" s="107"/>
      <c r="R6169" s="37"/>
    </row>
    <row r="6170" spans="6:18" s="32" customFormat="1" x14ac:dyDescent="0.25">
      <c r="F6170" s="107"/>
      <c r="R6170" s="37"/>
    </row>
    <row r="6171" spans="6:18" s="32" customFormat="1" x14ac:dyDescent="0.25">
      <c r="F6171" s="107"/>
      <c r="R6171" s="37"/>
    </row>
    <row r="6172" spans="6:18" s="32" customFormat="1" x14ac:dyDescent="0.25">
      <c r="F6172" s="107"/>
      <c r="R6172" s="37"/>
    </row>
    <row r="6173" spans="6:18" s="32" customFormat="1" x14ac:dyDescent="0.25">
      <c r="F6173" s="107"/>
      <c r="R6173" s="37"/>
    </row>
    <row r="6174" spans="6:18" s="32" customFormat="1" x14ac:dyDescent="0.25">
      <c r="F6174" s="107"/>
      <c r="R6174" s="37"/>
    </row>
    <row r="6175" spans="6:18" s="32" customFormat="1" x14ac:dyDescent="0.25">
      <c r="F6175" s="107"/>
      <c r="R6175" s="37"/>
    </row>
    <row r="6176" spans="6:18" s="32" customFormat="1" x14ac:dyDescent="0.25">
      <c r="F6176" s="107"/>
      <c r="R6176" s="37"/>
    </row>
    <row r="6177" spans="6:18" s="32" customFormat="1" x14ac:dyDescent="0.25">
      <c r="F6177" s="107"/>
      <c r="R6177" s="37"/>
    </row>
    <row r="6178" spans="6:18" s="32" customFormat="1" x14ac:dyDescent="0.25">
      <c r="F6178" s="107"/>
      <c r="R6178" s="37"/>
    </row>
    <row r="6179" spans="6:18" s="32" customFormat="1" x14ac:dyDescent="0.25">
      <c r="F6179" s="107"/>
      <c r="R6179" s="37"/>
    </row>
    <row r="6180" spans="6:18" s="32" customFormat="1" x14ac:dyDescent="0.25">
      <c r="F6180" s="107"/>
      <c r="R6180" s="37"/>
    </row>
    <row r="6181" spans="6:18" s="32" customFormat="1" x14ac:dyDescent="0.25">
      <c r="F6181" s="107"/>
      <c r="R6181" s="37"/>
    </row>
    <row r="6182" spans="6:18" s="32" customFormat="1" x14ac:dyDescent="0.25">
      <c r="F6182" s="107"/>
      <c r="R6182" s="37"/>
    </row>
    <row r="6183" spans="6:18" s="32" customFormat="1" x14ac:dyDescent="0.25">
      <c r="F6183" s="107"/>
      <c r="R6183" s="37"/>
    </row>
    <row r="6184" spans="6:18" s="32" customFormat="1" x14ac:dyDescent="0.25">
      <c r="F6184" s="107"/>
      <c r="R6184" s="37"/>
    </row>
    <row r="6185" spans="6:18" s="32" customFormat="1" x14ac:dyDescent="0.25">
      <c r="F6185" s="107"/>
      <c r="R6185" s="37"/>
    </row>
    <row r="6186" spans="6:18" s="32" customFormat="1" x14ac:dyDescent="0.25">
      <c r="F6186" s="107"/>
      <c r="R6186" s="37"/>
    </row>
    <row r="6187" spans="6:18" s="32" customFormat="1" x14ac:dyDescent="0.25">
      <c r="F6187" s="107"/>
      <c r="R6187" s="37"/>
    </row>
    <row r="6188" spans="6:18" s="32" customFormat="1" x14ac:dyDescent="0.25">
      <c r="F6188" s="107"/>
      <c r="R6188" s="37"/>
    </row>
    <row r="6189" spans="6:18" s="32" customFormat="1" x14ac:dyDescent="0.25">
      <c r="F6189" s="107"/>
      <c r="R6189" s="37"/>
    </row>
    <row r="6190" spans="6:18" s="32" customFormat="1" x14ac:dyDescent="0.25">
      <c r="F6190" s="107"/>
      <c r="R6190" s="37"/>
    </row>
    <row r="6191" spans="6:18" s="32" customFormat="1" x14ac:dyDescent="0.25">
      <c r="F6191" s="107"/>
      <c r="R6191" s="37"/>
    </row>
    <row r="6192" spans="6:18" s="32" customFormat="1" x14ac:dyDescent="0.25">
      <c r="F6192" s="107"/>
      <c r="R6192" s="37"/>
    </row>
    <row r="6193" spans="6:18" s="32" customFormat="1" x14ac:dyDescent="0.25">
      <c r="F6193" s="107"/>
      <c r="R6193" s="37"/>
    </row>
    <row r="6194" spans="6:18" s="32" customFormat="1" x14ac:dyDescent="0.25">
      <c r="F6194" s="107"/>
      <c r="R6194" s="37"/>
    </row>
    <row r="6195" spans="6:18" s="32" customFormat="1" x14ac:dyDescent="0.25">
      <c r="F6195" s="107"/>
      <c r="R6195" s="37"/>
    </row>
    <row r="6196" spans="6:18" s="32" customFormat="1" x14ac:dyDescent="0.25">
      <c r="F6196" s="107"/>
      <c r="R6196" s="37"/>
    </row>
    <row r="6197" spans="6:18" s="32" customFormat="1" x14ac:dyDescent="0.25">
      <c r="F6197" s="107"/>
      <c r="R6197" s="37"/>
    </row>
    <row r="6198" spans="6:18" s="32" customFormat="1" x14ac:dyDescent="0.25">
      <c r="F6198" s="107"/>
      <c r="R6198" s="37"/>
    </row>
    <row r="6199" spans="6:18" s="32" customFormat="1" x14ac:dyDescent="0.25">
      <c r="F6199" s="107"/>
      <c r="R6199" s="37"/>
    </row>
    <row r="6200" spans="6:18" s="32" customFormat="1" x14ac:dyDescent="0.25">
      <c r="F6200" s="107"/>
      <c r="R6200" s="37"/>
    </row>
    <row r="6201" spans="6:18" s="32" customFormat="1" x14ac:dyDescent="0.25">
      <c r="F6201" s="107"/>
      <c r="R6201" s="37"/>
    </row>
    <row r="6202" spans="6:18" s="32" customFormat="1" x14ac:dyDescent="0.25">
      <c r="F6202" s="107"/>
      <c r="R6202" s="37"/>
    </row>
    <row r="6203" spans="6:18" s="32" customFormat="1" x14ac:dyDescent="0.25">
      <c r="F6203" s="107"/>
      <c r="R6203" s="37"/>
    </row>
    <row r="6204" spans="6:18" s="32" customFormat="1" x14ac:dyDescent="0.25">
      <c r="F6204" s="107"/>
      <c r="R6204" s="37"/>
    </row>
    <row r="6205" spans="6:18" s="32" customFormat="1" x14ac:dyDescent="0.25">
      <c r="F6205" s="107"/>
      <c r="R6205" s="37"/>
    </row>
    <row r="6206" spans="6:18" s="32" customFormat="1" x14ac:dyDescent="0.25">
      <c r="F6206" s="107"/>
      <c r="R6206" s="37"/>
    </row>
    <row r="6207" spans="6:18" s="32" customFormat="1" x14ac:dyDescent="0.25">
      <c r="F6207" s="107"/>
      <c r="R6207" s="37"/>
    </row>
    <row r="6208" spans="6:18" s="32" customFormat="1" x14ac:dyDescent="0.25">
      <c r="F6208" s="107"/>
      <c r="R6208" s="37"/>
    </row>
    <row r="6209" spans="6:18" s="32" customFormat="1" x14ac:dyDescent="0.25">
      <c r="F6209" s="107"/>
      <c r="R6209" s="37"/>
    </row>
    <row r="6210" spans="6:18" s="32" customFormat="1" x14ac:dyDescent="0.25">
      <c r="F6210" s="107"/>
      <c r="R6210" s="37"/>
    </row>
    <row r="6211" spans="6:18" s="32" customFormat="1" x14ac:dyDescent="0.25">
      <c r="F6211" s="107"/>
      <c r="R6211" s="37"/>
    </row>
    <row r="6212" spans="6:18" s="32" customFormat="1" x14ac:dyDescent="0.25">
      <c r="F6212" s="107"/>
      <c r="R6212" s="37"/>
    </row>
    <row r="6213" spans="6:18" s="32" customFormat="1" x14ac:dyDescent="0.25">
      <c r="F6213" s="107"/>
      <c r="R6213" s="37"/>
    </row>
    <row r="6214" spans="6:18" s="32" customFormat="1" x14ac:dyDescent="0.25">
      <c r="F6214" s="107"/>
      <c r="R6214" s="37"/>
    </row>
    <row r="6215" spans="6:18" s="32" customFormat="1" x14ac:dyDescent="0.25">
      <c r="F6215" s="107"/>
      <c r="R6215" s="37"/>
    </row>
    <row r="6216" spans="6:18" s="32" customFormat="1" x14ac:dyDescent="0.25">
      <c r="F6216" s="107"/>
      <c r="R6216" s="37"/>
    </row>
    <row r="6217" spans="6:18" s="32" customFormat="1" x14ac:dyDescent="0.25">
      <c r="F6217" s="107"/>
      <c r="R6217" s="37"/>
    </row>
    <row r="6218" spans="6:18" s="32" customFormat="1" x14ac:dyDescent="0.25">
      <c r="F6218" s="107"/>
      <c r="R6218" s="37"/>
    </row>
    <row r="6219" spans="6:18" s="32" customFormat="1" x14ac:dyDescent="0.25">
      <c r="F6219" s="107"/>
      <c r="R6219" s="37"/>
    </row>
    <row r="6220" spans="6:18" s="32" customFormat="1" x14ac:dyDescent="0.25">
      <c r="F6220" s="107"/>
      <c r="R6220" s="37"/>
    </row>
    <row r="6221" spans="6:18" s="32" customFormat="1" x14ac:dyDescent="0.25">
      <c r="F6221" s="107"/>
      <c r="R6221" s="37"/>
    </row>
    <row r="6222" spans="6:18" s="32" customFormat="1" x14ac:dyDescent="0.25">
      <c r="F6222" s="107"/>
      <c r="R6222" s="37"/>
    </row>
    <row r="6223" spans="6:18" s="32" customFormat="1" x14ac:dyDescent="0.25">
      <c r="F6223" s="107"/>
      <c r="R6223" s="37"/>
    </row>
    <row r="6224" spans="6:18" s="32" customFormat="1" x14ac:dyDescent="0.25">
      <c r="F6224" s="107"/>
      <c r="R6224" s="37"/>
    </row>
    <row r="6225" spans="6:18" s="32" customFormat="1" x14ac:dyDescent="0.25">
      <c r="F6225" s="107"/>
      <c r="R6225" s="37"/>
    </row>
    <row r="6226" spans="6:18" s="32" customFormat="1" x14ac:dyDescent="0.25">
      <c r="F6226" s="107"/>
      <c r="R6226" s="37"/>
    </row>
    <row r="6227" spans="6:18" s="32" customFormat="1" x14ac:dyDescent="0.25">
      <c r="F6227" s="107"/>
      <c r="R6227" s="37"/>
    </row>
    <row r="6228" spans="6:18" s="32" customFormat="1" x14ac:dyDescent="0.25">
      <c r="F6228" s="107"/>
      <c r="R6228" s="37"/>
    </row>
    <row r="6229" spans="6:18" s="32" customFormat="1" x14ac:dyDescent="0.25">
      <c r="F6229" s="107"/>
      <c r="R6229" s="37"/>
    </row>
    <row r="6230" spans="6:18" s="32" customFormat="1" x14ac:dyDescent="0.25">
      <c r="F6230" s="107"/>
      <c r="R6230" s="37"/>
    </row>
    <row r="6231" spans="6:18" s="32" customFormat="1" x14ac:dyDescent="0.25">
      <c r="F6231" s="107"/>
      <c r="R6231" s="37"/>
    </row>
    <row r="6232" spans="6:18" s="32" customFormat="1" x14ac:dyDescent="0.25">
      <c r="F6232" s="107"/>
      <c r="R6232" s="37"/>
    </row>
    <row r="6233" spans="6:18" s="32" customFormat="1" x14ac:dyDescent="0.25">
      <c r="F6233" s="107"/>
      <c r="R6233" s="37"/>
    </row>
    <row r="6234" spans="6:18" s="32" customFormat="1" x14ac:dyDescent="0.25">
      <c r="F6234" s="107"/>
      <c r="R6234" s="37"/>
    </row>
    <row r="6235" spans="6:18" s="32" customFormat="1" x14ac:dyDescent="0.25">
      <c r="F6235" s="107"/>
      <c r="R6235" s="37"/>
    </row>
    <row r="6236" spans="6:18" s="32" customFormat="1" x14ac:dyDescent="0.25">
      <c r="F6236" s="107"/>
      <c r="R6236" s="37"/>
    </row>
    <row r="6237" spans="6:18" s="32" customFormat="1" x14ac:dyDescent="0.25">
      <c r="F6237" s="107"/>
      <c r="R6237" s="37"/>
    </row>
    <row r="6238" spans="6:18" s="32" customFormat="1" x14ac:dyDescent="0.25">
      <c r="F6238" s="107"/>
      <c r="R6238" s="37"/>
    </row>
    <row r="6239" spans="6:18" s="32" customFormat="1" x14ac:dyDescent="0.25">
      <c r="F6239" s="107"/>
      <c r="R6239" s="37"/>
    </row>
    <row r="6240" spans="6:18" s="32" customFormat="1" x14ac:dyDescent="0.25">
      <c r="F6240" s="107"/>
      <c r="R6240" s="37"/>
    </row>
    <row r="6241" spans="6:18" s="32" customFormat="1" x14ac:dyDescent="0.25">
      <c r="F6241" s="107"/>
      <c r="R6241" s="37"/>
    </row>
    <row r="6242" spans="6:18" s="32" customFormat="1" x14ac:dyDescent="0.25">
      <c r="F6242" s="107"/>
      <c r="R6242" s="37"/>
    </row>
    <row r="6243" spans="6:18" s="32" customFormat="1" x14ac:dyDescent="0.25">
      <c r="F6243" s="107"/>
      <c r="R6243" s="37"/>
    </row>
    <row r="6244" spans="6:18" s="32" customFormat="1" x14ac:dyDescent="0.25">
      <c r="F6244" s="107"/>
      <c r="R6244" s="37"/>
    </row>
    <row r="6245" spans="6:18" s="32" customFormat="1" x14ac:dyDescent="0.25">
      <c r="F6245" s="107"/>
      <c r="R6245" s="37"/>
    </row>
    <row r="6246" spans="6:18" s="32" customFormat="1" x14ac:dyDescent="0.25">
      <c r="F6246" s="107"/>
      <c r="R6246" s="37"/>
    </row>
    <row r="6247" spans="6:18" s="32" customFormat="1" x14ac:dyDescent="0.25">
      <c r="F6247" s="107"/>
      <c r="R6247" s="37"/>
    </row>
    <row r="6248" spans="6:18" s="32" customFormat="1" x14ac:dyDescent="0.25">
      <c r="F6248" s="107"/>
      <c r="R6248" s="37"/>
    </row>
    <row r="6249" spans="6:18" s="32" customFormat="1" x14ac:dyDescent="0.25">
      <c r="F6249" s="107"/>
      <c r="R6249" s="37"/>
    </row>
    <row r="6250" spans="6:18" s="32" customFormat="1" x14ac:dyDescent="0.25">
      <c r="F6250" s="107"/>
      <c r="R6250" s="37"/>
    </row>
    <row r="6251" spans="6:18" s="32" customFormat="1" x14ac:dyDescent="0.25">
      <c r="F6251" s="107"/>
      <c r="R6251" s="37"/>
    </row>
    <row r="6252" spans="6:18" s="32" customFormat="1" x14ac:dyDescent="0.25">
      <c r="F6252" s="107"/>
      <c r="R6252" s="37"/>
    </row>
    <row r="6253" spans="6:18" s="32" customFormat="1" x14ac:dyDescent="0.25">
      <c r="F6253" s="107"/>
      <c r="R6253" s="37"/>
    </row>
    <row r="6254" spans="6:18" s="32" customFormat="1" x14ac:dyDescent="0.25">
      <c r="F6254" s="107"/>
      <c r="R6254" s="37"/>
    </row>
    <row r="6255" spans="6:18" s="32" customFormat="1" x14ac:dyDescent="0.25">
      <c r="F6255" s="107"/>
      <c r="R6255" s="37"/>
    </row>
    <row r="6256" spans="6:18" s="32" customFormat="1" x14ac:dyDescent="0.25">
      <c r="F6256" s="107"/>
      <c r="R6256" s="37"/>
    </row>
    <row r="6257" spans="6:18" s="32" customFormat="1" x14ac:dyDescent="0.25">
      <c r="F6257" s="107"/>
      <c r="R6257" s="37"/>
    </row>
    <row r="6258" spans="6:18" s="32" customFormat="1" x14ac:dyDescent="0.25">
      <c r="F6258" s="107"/>
      <c r="R6258" s="37"/>
    </row>
    <row r="6259" spans="6:18" s="32" customFormat="1" x14ac:dyDescent="0.25">
      <c r="F6259" s="107"/>
      <c r="R6259" s="37"/>
    </row>
    <row r="6260" spans="6:18" s="32" customFormat="1" x14ac:dyDescent="0.25">
      <c r="F6260" s="107"/>
      <c r="R6260" s="37"/>
    </row>
    <row r="6261" spans="6:18" s="32" customFormat="1" x14ac:dyDescent="0.25">
      <c r="F6261" s="107"/>
      <c r="R6261" s="37"/>
    </row>
    <row r="6262" spans="6:18" s="32" customFormat="1" x14ac:dyDescent="0.25">
      <c r="F6262" s="107"/>
      <c r="R6262" s="37"/>
    </row>
    <row r="6263" spans="6:18" s="32" customFormat="1" x14ac:dyDescent="0.25">
      <c r="F6263" s="107"/>
      <c r="R6263" s="37"/>
    </row>
    <row r="6264" spans="6:18" s="32" customFormat="1" x14ac:dyDescent="0.25">
      <c r="F6264" s="107"/>
      <c r="R6264" s="37"/>
    </row>
    <row r="6265" spans="6:18" s="32" customFormat="1" x14ac:dyDescent="0.25">
      <c r="F6265" s="107"/>
      <c r="R6265" s="37"/>
    </row>
    <row r="6266" spans="6:18" s="32" customFormat="1" x14ac:dyDescent="0.25">
      <c r="F6266" s="107"/>
      <c r="R6266" s="37"/>
    </row>
    <row r="6267" spans="6:18" s="32" customFormat="1" x14ac:dyDescent="0.25">
      <c r="F6267" s="107"/>
      <c r="R6267" s="37"/>
    </row>
    <row r="6268" spans="6:18" s="32" customFormat="1" x14ac:dyDescent="0.25">
      <c r="F6268" s="107"/>
      <c r="R6268" s="37"/>
    </row>
    <row r="6269" spans="6:18" s="32" customFormat="1" x14ac:dyDescent="0.25">
      <c r="F6269" s="107"/>
      <c r="R6269" s="37"/>
    </row>
    <row r="6270" spans="6:18" s="32" customFormat="1" x14ac:dyDescent="0.25">
      <c r="F6270" s="107"/>
      <c r="R6270" s="37"/>
    </row>
    <row r="6271" spans="6:18" s="32" customFormat="1" x14ac:dyDescent="0.25">
      <c r="F6271" s="107"/>
      <c r="R6271" s="37"/>
    </row>
    <row r="6272" spans="6:18" s="32" customFormat="1" x14ac:dyDescent="0.25">
      <c r="F6272" s="107"/>
      <c r="R6272" s="37"/>
    </row>
    <row r="6273" spans="6:18" s="32" customFormat="1" x14ac:dyDescent="0.25">
      <c r="F6273" s="107"/>
      <c r="R6273" s="37"/>
    </row>
    <row r="6274" spans="6:18" s="32" customFormat="1" x14ac:dyDescent="0.25">
      <c r="F6274" s="107"/>
      <c r="R6274" s="37"/>
    </row>
    <row r="6275" spans="6:18" s="32" customFormat="1" x14ac:dyDescent="0.25">
      <c r="F6275" s="107"/>
      <c r="R6275" s="37"/>
    </row>
    <row r="6276" spans="6:18" s="32" customFormat="1" x14ac:dyDescent="0.25">
      <c r="F6276" s="107"/>
      <c r="R6276" s="37"/>
    </row>
    <row r="6277" spans="6:18" s="32" customFormat="1" x14ac:dyDescent="0.25">
      <c r="F6277" s="107"/>
      <c r="R6277" s="37"/>
    </row>
    <row r="6278" spans="6:18" s="32" customFormat="1" x14ac:dyDescent="0.25">
      <c r="F6278" s="107"/>
      <c r="R6278" s="37"/>
    </row>
    <row r="6279" spans="6:18" s="32" customFormat="1" x14ac:dyDescent="0.25">
      <c r="F6279" s="107"/>
      <c r="R6279" s="37"/>
    </row>
    <row r="6280" spans="6:18" s="32" customFormat="1" x14ac:dyDescent="0.25">
      <c r="F6280" s="107"/>
      <c r="R6280" s="37"/>
    </row>
    <row r="6281" spans="6:18" s="32" customFormat="1" x14ac:dyDescent="0.25">
      <c r="F6281" s="107"/>
      <c r="R6281" s="37"/>
    </row>
    <row r="6282" spans="6:18" s="32" customFormat="1" x14ac:dyDescent="0.25">
      <c r="F6282" s="107"/>
      <c r="R6282" s="37"/>
    </row>
    <row r="6283" spans="6:18" s="32" customFormat="1" x14ac:dyDescent="0.25">
      <c r="F6283" s="107"/>
      <c r="R6283" s="37"/>
    </row>
    <row r="6284" spans="6:18" s="32" customFormat="1" x14ac:dyDescent="0.25">
      <c r="F6284" s="107"/>
      <c r="R6284" s="37"/>
    </row>
    <row r="6285" spans="6:18" s="32" customFormat="1" x14ac:dyDescent="0.25">
      <c r="F6285" s="107"/>
      <c r="R6285" s="37"/>
    </row>
    <row r="6286" spans="6:18" s="32" customFormat="1" x14ac:dyDescent="0.25">
      <c r="F6286" s="107"/>
      <c r="R6286" s="37"/>
    </row>
    <row r="6287" spans="6:18" s="32" customFormat="1" x14ac:dyDescent="0.25">
      <c r="F6287" s="107"/>
      <c r="R6287" s="37"/>
    </row>
    <row r="6288" spans="6:18" s="32" customFormat="1" x14ac:dyDescent="0.25">
      <c r="F6288" s="107"/>
      <c r="R6288" s="37"/>
    </row>
    <row r="6289" spans="6:18" s="32" customFormat="1" x14ac:dyDescent="0.25">
      <c r="F6289" s="107"/>
      <c r="R6289" s="37"/>
    </row>
    <row r="6290" spans="6:18" s="32" customFormat="1" x14ac:dyDescent="0.25">
      <c r="F6290" s="107"/>
      <c r="R6290" s="37"/>
    </row>
    <row r="6291" spans="6:18" s="32" customFormat="1" x14ac:dyDescent="0.25">
      <c r="F6291" s="107"/>
      <c r="R6291" s="37"/>
    </row>
    <row r="6292" spans="6:18" s="32" customFormat="1" x14ac:dyDescent="0.25">
      <c r="F6292" s="107"/>
      <c r="R6292" s="37"/>
    </row>
    <row r="6293" spans="6:18" s="32" customFormat="1" x14ac:dyDescent="0.25">
      <c r="F6293" s="107"/>
      <c r="R6293" s="37"/>
    </row>
    <row r="6294" spans="6:18" s="32" customFormat="1" x14ac:dyDescent="0.25">
      <c r="F6294" s="107"/>
      <c r="R6294" s="37"/>
    </row>
    <row r="6295" spans="6:18" s="32" customFormat="1" x14ac:dyDescent="0.25">
      <c r="F6295" s="107"/>
      <c r="R6295" s="37"/>
    </row>
    <row r="6296" spans="6:18" s="32" customFormat="1" x14ac:dyDescent="0.25">
      <c r="F6296" s="107"/>
      <c r="R6296" s="37"/>
    </row>
    <row r="6297" spans="6:18" s="32" customFormat="1" x14ac:dyDescent="0.25">
      <c r="F6297" s="107"/>
      <c r="R6297" s="37"/>
    </row>
    <row r="6298" spans="6:18" s="32" customFormat="1" x14ac:dyDescent="0.25">
      <c r="F6298" s="107"/>
      <c r="R6298" s="37"/>
    </row>
    <row r="6299" spans="6:18" s="32" customFormat="1" x14ac:dyDescent="0.25">
      <c r="F6299" s="107"/>
      <c r="R6299" s="37"/>
    </row>
    <row r="6300" spans="6:18" s="32" customFormat="1" x14ac:dyDescent="0.25">
      <c r="F6300" s="107"/>
      <c r="R6300" s="37"/>
    </row>
    <row r="6301" spans="6:18" s="32" customFormat="1" x14ac:dyDescent="0.25">
      <c r="F6301" s="107"/>
      <c r="R6301" s="37"/>
    </row>
    <row r="6302" spans="6:18" s="32" customFormat="1" x14ac:dyDescent="0.25">
      <c r="F6302" s="107"/>
      <c r="R6302" s="37"/>
    </row>
    <row r="6303" spans="6:18" s="32" customFormat="1" x14ac:dyDescent="0.25">
      <c r="F6303" s="107"/>
      <c r="R6303" s="37"/>
    </row>
    <row r="6304" spans="6:18" s="32" customFormat="1" x14ac:dyDescent="0.25">
      <c r="F6304" s="107"/>
      <c r="R6304" s="37"/>
    </row>
    <row r="6305" spans="6:18" s="32" customFormat="1" x14ac:dyDescent="0.25">
      <c r="F6305" s="107"/>
      <c r="R6305" s="37"/>
    </row>
    <row r="6306" spans="6:18" s="32" customFormat="1" x14ac:dyDescent="0.25">
      <c r="F6306" s="107"/>
      <c r="R6306" s="37"/>
    </row>
    <row r="6307" spans="6:18" s="32" customFormat="1" x14ac:dyDescent="0.25">
      <c r="F6307" s="107"/>
      <c r="R6307" s="37"/>
    </row>
    <row r="6308" spans="6:18" s="32" customFormat="1" x14ac:dyDescent="0.25">
      <c r="F6308" s="107"/>
      <c r="R6308" s="37"/>
    </row>
    <row r="6309" spans="6:18" s="32" customFormat="1" x14ac:dyDescent="0.25">
      <c r="F6309" s="107"/>
      <c r="R6309" s="37"/>
    </row>
    <row r="6310" spans="6:18" s="32" customFormat="1" x14ac:dyDescent="0.25">
      <c r="F6310" s="107"/>
      <c r="R6310" s="37"/>
    </row>
    <row r="6311" spans="6:18" s="32" customFormat="1" x14ac:dyDescent="0.25">
      <c r="F6311" s="107"/>
      <c r="R6311" s="37"/>
    </row>
    <row r="6312" spans="6:18" s="32" customFormat="1" x14ac:dyDescent="0.25">
      <c r="F6312" s="107"/>
      <c r="R6312" s="37"/>
    </row>
    <row r="6313" spans="6:18" s="32" customFormat="1" x14ac:dyDescent="0.25">
      <c r="F6313" s="107"/>
      <c r="R6313" s="37"/>
    </row>
    <row r="6314" spans="6:18" s="32" customFormat="1" x14ac:dyDescent="0.25">
      <c r="F6314" s="107"/>
      <c r="R6314" s="37"/>
    </row>
    <row r="6315" spans="6:18" s="32" customFormat="1" x14ac:dyDescent="0.25">
      <c r="F6315" s="107"/>
      <c r="R6315" s="37"/>
    </row>
    <row r="6316" spans="6:18" s="32" customFormat="1" x14ac:dyDescent="0.25">
      <c r="F6316" s="107"/>
      <c r="R6316" s="37"/>
    </row>
    <row r="6317" spans="6:18" s="32" customFormat="1" x14ac:dyDescent="0.25">
      <c r="F6317" s="107"/>
      <c r="R6317" s="37"/>
    </row>
    <row r="6318" spans="6:18" s="32" customFormat="1" x14ac:dyDescent="0.25">
      <c r="F6318" s="107"/>
      <c r="R6318" s="37"/>
    </row>
    <row r="6319" spans="6:18" s="32" customFormat="1" x14ac:dyDescent="0.25">
      <c r="F6319" s="107"/>
      <c r="R6319" s="37"/>
    </row>
    <row r="6320" spans="6:18" s="32" customFormat="1" x14ac:dyDescent="0.25">
      <c r="F6320" s="107"/>
      <c r="R6320" s="37"/>
    </row>
    <row r="6321" spans="6:18" s="32" customFormat="1" x14ac:dyDescent="0.25">
      <c r="F6321" s="107"/>
      <c r="R6321" s="37"/>
    </row>
    <row r="6322" spans="6:18" s="32" customFormat="1" x14ac:dyDescent="0.25">
      <c r="F6322" s="107"/>
      <c r="R6322" s="37"/>
    </row>
    <row r="6323" spans="6:18" s="32" customFormat="1" x14ac:dyDescent="0.25">
      <c r="F6323" s="107"/>
      <c r="R6323" s="37"/>
    </row>
    <row r="6324" spans="6:18" s="32" customFormat="1" x14ac:dyDescent="0.25">
      <c r="F6324" s="107"/>
      <c r="R6324" s="37"/>
    </row>
    <row r="6325" spans="6:18" s="32" customFormat="1" x14ac:dyDescent="0.25">
      <c r="F6325" s="107"/>
      <c r="R6325" s="37"/>
    </row>
    <row r="6326" spans="6:18" s="32" customFormat="1" x14ac:dyDescent="0.25">
      <c r="F6326" s="107"/>
      <c r="R6326" s="37"/>
    </row>
    <row r="6327" spans="6:18" s="32" customFormat="1" x14ac:dyDescent="0.25">
      <c r="F6327" s="107"/>
      <c r="R6327" s="37"/>
    </row>
    <row r="6328" spans="6:18" s="32" customFormat="1" x14ac:dyDescent="0.25">
      <c r="F6328" s="107"/>
      <c r="R6328" s="37"/>
    </row>
    <row r="6329" spans="6:18" s="32" customFormat="1" x14ac:dyDescent="0.25">
      <c r="F6329" s="107"/>
      <c r="R6329" s="37"/>
    </row>
    <row r="6330" spans="6:18" s="32" customFormat="1" x14ac:dyDescent="0.25">
      <c r="F6330" s="107"/>
      <c r="R6330" s="37"/>
    </row>
    <row r="6331" spans="6:18" s="32" customFormat="1" x14ac:dyDescent="0.25">
      <c r="F6331" s="107"/>
      <c r="R6331" s="37"/>
    </row>
    <row r="6332" spans="6:18" s="32" customFormat="1" x14ac:dyDescent="0.25">
      <c r="F6332" s="107"/>
      <c r="R6332" s="37"/>
    </row>
    <row r="6333" spans="6:18" s="32" customFormat="1" x14ac:dyDescent="0.25">
      <c r="F6333" s="107"/>
      <c r="R6333" s="37"/>
    </row>
    <row r="6334" spans="6:18" s="32" customFormat="1" x14ac:dyDescent="0.25">
      <c r="F6334" s="107"/>
      <c r="R6334" s="37"/>
    </row>
    <row r="6335" spans="6:18" s="32" customFormat="1" x14ac:dyDescent="0.25">
      <c r="F6335" s="107"/>
      <c r="R6335" s="37"/>
    </row>
    <row r="6336" spans="6:18" s="32" customFormat="1" x14ac:dyDescent="0.25">
      <c r="F6336" s="107"/>
      <c r="R6336" s="37"/>
    </row>
    <row r="6337" spans="6:18" s="32" customFormat="1" x14ac:dyDescent="0.25">
      <c r="F6337" s="107"/>
      <c r="R6337" s="37"/>
    </row>
    <row r="6338" spans="6:18" s="32" customFormat="1" x14ac:dyDescent="0.25">
      <c r="F6338" s="107"/>
      <c r="R6338" s="37"/>
    </row>
    <row r="6339" spans="6:18" s="32" customFormat="1" x14ac:dyDescent="0.25">
      <c r="F6339" s="107"/>
      <c r="R6339" s="37"/>
    </row>
    <row r="6340" spans="6:18" s="32" customFormat="1" x14ac:dyDescent="0.25">
      <c r="F6340" s="107"/>
      <c r="R6340" s="37"/>
    </row>
    <row r="6341" spans="6:18" s="32" customFormat="1" x14ac:dyDescent="0.25">
      <c r="F6341" s="107"/>
      <c r="R6341" s="37"/>
    </row>
    <row r="6342" spans="6:18" s="32" customFormat="1" x14ac:dyDescent="0.25">
      <c r="F6342" s="107"/>
      <c r="R6342" s="37"/>
    </row>
    <row r="6343" spans="6:18" s="32" customFormat="1" x14ac:dyDescent="0.25">
      <c r="F6343" s="107"/>
      <c r="R6343" s="37"/>
    </row>
    <row r="6344" spans="6:18" s="32" customFormat="1" x14ac:dyDescent="0.25">
      <c r="F6344" s="107"/>
      <c r="R6344" s="37"/>
    </row>
    <row r="6345" spans="6:18" s="32" customFormat="1" x14ac:dyDescent="0.25">
      <c r="F6345" s="107"/>
      <c r="R6345" s="37"/>
    </row>
    <row r="6346" spans="6:18" s="32" customFormat="1" x14ac:dyDescent="0.25">
      <c r="F6346" s="107"/>
      <c r="R6346" s="37"/>
    </row>
    <row r="6347" spans="6:18" s="32" customFormat="1" x14ac:dyDescent="0.25">
      <c r="F6347" s="107"/>
      <c r="R6347" s="37"/>
    </row>
    <row r="6348" spans="6:18" s="32" customFormat="1" x14ac:dyDescent="0.25">
      <c r="F6348" s="107"/>
      <c r="R6348" s="37"/>
    </row>
    <row r="6349" spans="6:18" s="32" customFormat="1" x14ac:dyDescent="0.25">
      <c r="F6349" s="107"/>
      <c r="R6349" s="37"/>
    </row>
    <row r="6350" spans="6:18" s="32" customFormat="1" x14ac:dyDescent="0.25">
      <c r="F6350" s="107"/>
      <c r="R6350" s="37"/>
    </row>
    <row r="6351" spans="6:18" s="32" customFormat="1" x14ac:dyDescent="0.25">
      <c r="F6351" s="107"/>
      <c r="R6351" s="37"/>
    </row>
    <row r="6352" spans="6:18" s="32" customFormat="1" x14ac:dyDescent="0.25">
      <c r="F6352" s="107"/>
      <c r="R6352" s="37"/>
    </row>
    <row r="6353" spans="6:18" s="32" customFormat="1" x14ac:dyDescent="0.25">
      <c r="F6353" s="107"/>
      <c r="R6353" s="37"/>
    </row>
    <row r="6354" spans="6:18" s="32" customFormat="1" x14ac:dyDescent="0.25">
      <c r="F6354" s="107"/>
      <c r="R6354" s="37"/>
    </row>
    <row r="6355" spans="6:18" s="32" customFormat="1" x14ac:dyDescent="0.25">
      <c r="F6355" s="107"/>
      <c r="R6355" s="37"/>
    </row>
    <row r="6356" spans="6:18" s="32" customFormat="1" x14ac:dyDescent="0.25">
      <c r="F6356" s="107"/>
      <c r="R6356" s="37"/>
    </row>
    <row r="6357" spans="6:18" s="32" customFormat="1" x14ac:dyDescent="0.25">
      <c r="F6357" s="107"/>
      <c r="R6357" s="37"/>
    </row>
    <row r="6358" spans="6:18" s="32" customFormat="1" x14ac:dyDescent="0.25">
      <c r="F6358" s="107"/>
      <c r="R6358" s="37"/>
    </row>
    <row r="6359" spans="6:18" s="32" customFormat="1" x14ac:dyDescent="0.25">
      <c r="F6359" s="107"/>
      <c r="R6359" s="37"/>
    </row>
    <row r="6360" spans="6:18" s="32" customFormat="1" x14ac:dyDescent="0.25">
      <c r="F6360" s="107"/>
      <c r="R6360" s="37"/>
    </row>
    <row r="6361" spans="6:18" s="32" customFormat="1" x14ac:dyDescent="0.25">
      <c r="F6361" s="107"/>
      <c r="R6361" s="37"/>
    </row>
    <row r="6362" spans="6:18" s="32" customFormat="1" x14ac:dyDescent="0.25">
      <c r="F6362" s="107"/>
      <c r="R6362" s="37"/>
    </row>
    <row r="6363" spans="6:18" s="32" customFormat="1" x14ac:dyDescent="0.25">
      <c r="F6363" s="107"/>
      <c r="R6363" s="37"/>
    </row>
    <row r="6364" spans="6:18" s="32" customFormat="1" x14ac:dyDescent="0.25">
      <c r="F6364" s="107"/>
      <c r="R6364" s="37"/>
    </row>
    <row r="6365" spans="6:18" s="32" customFormat="1" x14ac:dyDescent="0.25">
      <c r="F6365" s="107"/>
      <c r="R6365" s="37"/>
    </row>
    <row r="6366" spans="6:18" s="32" customFormat="1" x14ac:dyDescent="0.25">
      <c r="F6366" s="107"/>
      <c r="R6366" s="37"/>
    </row>
    <row r="6367" spans="6:18" s="32" customFormat="1" x14ac:dyDescent="0.25">
      <c r="F6367" s="107"/>
      <c r="R6367" s="37"/>
    </row>
    <row r="6368" spans="6:18" s="32" customFormat="1" x14ac:dyDescent="0.25">
      <c r="F6368" s="107"/>
      <c r="R6368" s="37"/>
    </row>
    <row r="6369" spans="6:18" s="32" customFormat="1" x14ac:dyDescent="0.25">
      <c r="F6369" s="107"/>
      <c r="R6369" s="37"/>
    </row>
    <row r="6370" spans="6:18" s="32" customFormat="1" x14ac:dyDescent="0.25">
      <c r="F6370" s="107"/>
      <c r="R6370" s="37"/>
    </row>
    <row r="6371" spans="6:18" s="32" customFormat="1" x14ac:dyDescent="0.25">
      <c r="F6371" s="107"/>
      <c r="R6371" s="37"/>
    </row>
    <row r="6372" spans="6:18" s="32" customFormat="1" x14ac:dyDescent="0.25">
      <c r="F6372" s="107"/>
      <c r="R6372" s="37"/>
    </row>
    <row r="6373" spans="6:18" s="32" customFormat="1" x14ac:dyDescent="0.25">
      <c r="F6373" s="107"/>
      <c r="R6373" s="37"/>
    </row>
    <row r="6374" spans="6:18" s="32" customFormat="1" x14ac:dyDescent="0.25">
      <c r="F6374" s="107"/>
      <c r="R6374" s="37"/>
    </row>
    <row r="6375" spans="6:18" s="32" customFormat="1" x14ac:dyDescent="0.25">
      <c r="F6375" s="107"/>
      <c r="R6375" s="37"/>
    </row>
    <row r="6376" spans="6:18" s="32" customFormat="1" x14ac:dyDescent="0.25">
      <c r="F6376" s="107"/>
      <c r="R6376" s="37"/>
    </row>
    <row r="6377" spans="6:18" s="32" customFormat="1" x14ac:dyDescent="0.25">
      <c r="F6377" s="107"/>
      <c r="R6377" s="37"/>
    </row>
    <row r="6378" spans="6:18" s="32" customFormat="1" x14ac:dyDescent="0.25">
      <c r="F6378" s="107"/>
      <c r="R6378" s="37"/>
    </row>
    <row r="6379" spans="6:18" s="32" customFormat="1" x14ac:dyDescent="0.25">
      <c r="F6379" s="107"/>
      <c r="R6379" s="37"/>
    </row>
    <row r="6380" spans="6:18" s="32" customFormat="1" x14ac:dyDescent="0.25">
      <c r="F6380" s="107"/>
      <c r="R6380" s="37"/>
    </row>
    <row r="6381" spans="6:18" s="32" customFormat="1" x14ac:dyDescent="0.25">
      <c r="F6381" s="107"/>
      <c r="R6381" s="37"/>
    </row>
    <row r="6382" spans="6:18" s="32" customFormat="1" x14ac:dyDescent="0.25">
      <c r="F6382" s="107"/>
      <c r="R6382" s="37"/>
    </row>
    <row r="6383" spans="6:18" s="32" customFormat="1" x14ac:dyDescent="0.25">
      <c r="F6383" s="107"/>
      <c r="R6383" s="37"/>
    </row>
    <row r="6384" spans="6:18" s="32" customFormat="1" x14ac:dyDescent="0.25">
      <c r="F6384" s="107"/>
      <c r="R6384" s="37"/>
    </row>
    <row r="6385" spans="6:18" s="32" customFormat="1" x14ac:dyDescent="0.25">
      <c r="F6385" s="107"/>
      <c r="R6385" s="37"/>
    </row>
    <row r="6386" spans="6:18" s="32" customFormat="1" x14ac:dyDescent="0.25">
      <c r="F6386" s="107"/>
      <c r="R6386" s="37"/>
    </row>
    <row r="6387" spans="6:18" s="32" customFormat="1" x14ac:dyDescent="0.25">
      <c r="F6387" s="107"/>
      <c r="R6387" s="37"/>
    </row>
    <row r="6388" spans="6:18" s="32" customFormat="1" x14ac:dyDescent="0.25">
      <c r="F6388" s="107"/>
      <c r="R6388" s="37"/>
    </row>
    <row r="6389" spans="6:18" s="32" customFormat="1" x14ac:dyDescent="0.25">
      <c r="F6389" s="107"/>
      <c r="R6389" s="37"/>
    </row>
    <row r="6390" spans="6:18" s="32" customFormat="1" x14ac:dyDescent="0.25">
      <c r="F6390" s="107"/>
      <c r="R6390" s="37"/>
    </row>
    <row r="6391" spans="6:18" s="32" customFormat="1" x14ac:dyDescent="0.25">
      <c r="F6391" s="107"/>
      <c r="R6391" s="37"/>
    </row>
    <row r="6392" spans="6:18" s="32" customFormat="1" x14ac:dyDescent="0.25">
      <c r="F6392" s="107"/>
      <c r="R6392" s="37"/>
    </row>
    <row r="6393" spans="6:18" s="32" customFormat="1" x14ac:dyDescent="0.25">
      <c r="F6393" s="107"/>
      <c r="R6393" s="37"/>
    </row>
    <row r="6394" spans="6:18" s="32" customFormat="1" x14ac:dyDescent="0.25">
      <c r="F6394" s="107"/>
      <c r="R6394" s="37"/>
    </row>
    <row r="6395" spans="6:18" s="32" customFormat="1" x14ac:dyDescent="0.25">
      <c r="F6395" s="107"/>
      <c r="R6395" s="37"/>
    </row>
    <row r="6396" spans="6:18" s="32" customFormat="1" x14ac:dyDescent="0.25">
      <c r="F6396" s="107"/>
      <c r="R6396" s="37"/>
    </row>
    <row r="6397" spans="6:18" s="32" customFormat="1" x14ac:dyDescent="0.25">
      <c r="F6397" s="107"/>
      <c r="R6397" s="37"/>
    </row>
    <row r="6398" spans="6:18" s="32" customFormat="1" x14ac:dyDescent="0.25">
      <c r="F6398" s="107"/>
      <c r="R6398" s="37"/>
    </row>
    <row r="6399" spans="6:18" s="32" customFormat="1" x14ac:dyDescent="0.25">
      <c r="F6399" s="107"/>
      <c r="R6399" s="37"/>
    </row>
    <row r="6400" spans="6:18" s="32" customFormat="1" x14ac:dyDescent="0.25">
      <c r="F6400" s="107"/>
      <c r="R6400" s="37"/>
    </row>
    <row r="6401" spans="6:18" s="32" customFormat="1" x14ac:dyDescent="0.25">
      <c r="F6401" s="107"/>
      <c r="R6401" s="37"/>
    </row>
    <row r="6402" spans="6:18" s="32" customFormat="1" x14ac:dyDescent="0.25">
      <c r="F6402" s="107"/>
      <c r="R6402" s="37"/>
    </row>
    <row r="6403" spans="6:18" s="32" customFormat="1" x14ac:dyDescent="0.25">
      <c r="F6403" s="107"/>
      <c r="R6403" s="37"/>
    </row>
    <row r="6404" spans="6:18" s="32" customFormat="1" x14ac:dyDescent="0.25">
      <c r="F6404" s="107"/>
      <c r="R6404" s="37"/>
    </row>
    <row r="6405" spans="6:18" s="32" customFormat="1" x14ac:dyDescent="0.25">
      <c r="F6405" s="107"/>
      <c r="R6405" s="37"/>
    </row>
    <row r="6406" spans="6:18" s="32" customFormat="1" x14ac:dyDescent="0.25">
      <c r="F6406" s="107"/>
      <c r="R6406" s="37"/>
    </row>
    <row r="6407" spans="6:18" s="32" customFormat="1" x14ac:dyDescent="0.25">
      <c r="F6407" s="107"/>
      <c r="R6407" s="37"/>
    </row>
    <row r="6408" spans="6:18" s="32" customFormat="1" x14ac:dyDescent="0.25">
      <c r="F6408" s="107"/>
      <c r="R6408" s="37"/>
    </row>
    <row r="6409" spans="6:18" s="32" customFormat="1" x14ac:dyDescent="0.25">
      <c r="F6409" s="107"/>
      <c r="R6409" s="37"/>
    </row>
    <row r="6410" spans="6:18" s="32" customFormat="1" x14ac:dyDescent="0.25">
      <c r="F6410" s="107"/>
      <c r="R6410" s="37"/>
    </row>
    <row r="6411" spans="6:18" s="32" customFormat="1" x14ac:dyDescent="0.25">
      <c r="F6411" s="107"/>
      <c r="R6411" s="37"/>
    </row>
    <row r="6412" spans="6:18" s="32" customFormat="1" x14ac:dyDescent="0.25">
      <c r="F6412" s="107"/>
      <c r="R6412" s="37"/>
    </row>
    <row r="6413" spans="6:18" s="32" customFormat="1" x14ac:dyDescent="0.25">
      <c r="F6413" s="107"/>
      <c r="R6413" s="37"/>
    </row>
    <row r="6414" spans="6:18" s="32" customFormat="1" x14ac:dyDescent="0.25">
      <c r="F6414" s="107"/>
      <c r="R6414" s="37"/>
    </row>
    <row r="6415" spans="6:18" s="32" customFormat="1" x14ac:dyDescent="0.25">
      <c r="F6415" s="107"/>
      <c r="R6415" s="37"/>
    </row>
    <row r="6416" spans="6:18" s="32" customFormat="1" x14ac:dyDescent="0.25">
      <c r="F6416" s="107"/>
      <c r="R6416" s="37"/>
    </row>
    <row r="6417" spans="6:18" s="32" customFormat="1" x14ac:dyDescent="0.25">
      <c r="F6417" s="107"/>
      <c r="R6417" s="37"/>
    </row>
    <row r="6418" spans="6:18" s="32" customFormat="1" x14ac:dyDescent="0.25">
      <c r="F6418" s="107"/>
      <c r="R6418" s="37"/>
    </row>
    <row r="6419" spans="6:18" s="32" customFormat="1" x14ac:dyDescent="0.25">
      <c r="F6419" s="107"/>
      <c r="R6419" s="37"/>
    </row>
    <row r="6420" spans="6:18" s="32" customFormat="1" x14ac:dyDescent="0.25">
      <c r="F6420" s="107"/>
      <c r="R6420" s="37"/>
    </row>
    <row r="6421" spans="6:18" s="32" customFormat="1" x14ac:dyDescent="0.25">
      <c r="F6421" s="107"/>
      <c r="R6421" s="37"/>
    </row>
    <row r="6422" spans="6:18" s="32" customFormat="1" x14ac:dyDescent="0.25">
      <c r="F6422" s="107"/>
      <c r="R6422" s="37"/>
    </row>
    <row r="6423" spans="6:18" s="32" customFormat="1" x14ac:dyDescent="0.25">
      <c r="F6423" s="107"/>
      <c r="R6423" s="37"/>
    </row>
    <row r="6424" spans="6:18" s="32" customFormat="1" x14ac:dyDescent="0.25">
      <c r="F6424" s="107"/>
      <c r="R6424" s="37"/>
    </row>
    <row r="6425" spans="6:18" s="32" customFormat="1" x14ac:dyDescent="0.25">
      <c r="F6425" s="107"/>
      <c r="R6425" s="37"/>
    </row>
    <row r="6426" spans="6:18" s="32" customFormat="1" x14ac:dyDescent="0.25">
      <c r="F6426" s="107"/>
      <c r="R6426" s="37"/>
    </row>
    <row r="6427" spans="6:18" s="32" customFormat="1" x14ac:dyDescent="0.25">
      <c r="F6427" s="107"/>
      <c r="R6427" s="37"/>
    </row>
    <row r="6428" spans="6:18" s="32" customFormat="1" x14ac:dyDescent="0.25">
      <c r="F6428" s="107"/>
      <c r="R6428" s="37"/>
    </row>
    <row r="6429" spans="6:18" s="32" customFormat="1" x14ac:dyDescent="0.25">
      <c r="F6429" s="107"/>
      <c r="R6429" s="37"/>
    </row>
    <row r="6430" spans="6:18" s="32" customFormat="1" x14ac:dyDescent="0.25">
      <c r="F6430" s="107"/>
      <c r="R6430" s="37"/>
    </row>
    <row r="6431" spans="6:18" s="32" customFormat="1" x14ac:dyDescent="0.25">
      <c r="F6431" s="107"/>
      <c r="R6431" s="37"/>
    </row>
    <row r="6432" spans="6:18" s="32" customFormat="1" x14ac:dyDescent="0.25">
      <c r="F6432" s="107"/>
      <c r="R6432" s="37"/>
    </row>
    <row r="6433" spans="6:18" s="32" customFormat="1" x14ac:dyDescent="0.25">
      <c r="F6433" s="107"/>
      <c r="R6433" s="37"/>
    </row>
    <row r="6434" spans="6:18" s="32" customFormat="1" x14ac:dyDescent="0.25">
      <c r="F6434" s="107"/>
      <c r="R6434" s="37"/>
    </row>
    <row r="6435" spans="6:18" s="32" customFormat="1" x14ac:dyDescent="0.25">
      <c r="F6435" s="107"/>
      <c r="R6435" s="37"/>
    </row>
    <row r="6436" spans="6:18" s="32" customFormat="1" x14ac:dyDescent="0.25">
      <c r="F6436" s="107"/>
      <c r="R6436" s="37"/>
    </row>
    <row r="6437" spans="6:18" s="32" customFormat="1" x14ac:dyDescent="0.25">
      <c r="F6437" s="107"/>
      <c r="R6437" s="37"/>
    </row>
    <row r="6438" spans="6:18" s="32" customFormat="1" x14ac:dyDescent="0.25">
      <c r="F6438" s="107"/>
      <c r="R6438" s="37"/>
    </row>
    <row r="6439" spans="6:18" s="32" customFormat="1" x14ac:dyDescent="0.25">
      <c r="F6439" s="107"/>
      <c r="R6439" s="37"/>
    </row>
    <row r="6440" spans="6:18" s="32" customFormat="1" x14ac:dyDescent="0.25">
      <c r="F6440" s="107"/>
      <c r="R6440" s="37"/>
    </row>
    <row r="6441" spans="6:18" s="32" customFormat="1" x14ac:dyDescent="0.25">
      <c r="F6441" s="107"/>
      <c r="R6441" s="37"/>
    </row>
    <row r="6442" spans="6:18" s="32" customFormat="1" x14ac:dyDescent="0.25">
      <c r="F6442" s="107"/>
      <c r="R6442" s="37"/>
    </row>
    <row r="6443" spans="6:18" s="32" customFormat="1" x14ac:dyDescent="0.25">
      <c r="F6443" s="107"/>
      <c r="R6443" s="37"/>
    </row>
    <row r="6444" spans="6:18" s="32" customFormat="1" x14ac:dyDescent="0.25">
      <c r="F6444" s="107"/>
      <c r="R6444" s="37"/>
    </row>
    <row r="6445" spans="6:18" s="32" customFormat="1" x14ac:dyDescent="0.25">
      <c r="F6445" s="107"/>
      <c r="R6445" s="37"/>
    </row>
    <row r="6446" spans="6:18" s="32" customFormat="1" x14ac:dyDescent="0.25">
      <c r="F6446" s="107"/>
      <c r="R6446" s="37"/>
    </row>
    <row r="6447" spans="6:18" s="32" customFormat="1" x14ac:dyDescent="0.25">
      <c r="F6447" s="107"/>
      <c r="R6447" s="37"/>
    </row>
    <row r="6448" spans="6:18" s="32" customFormat="1" x14ac:dyDescent="0.25">
      <c r="F6448" s="107"/>
      <c r="R6448" s="37"/>
    </row>
    <row r="6449" spans="6:18" s="32" customFormat="1" x14ac:dyDescent="0.25">
      <c r="F6449" s="107"/>
      <c r="R6449" s="37"/>
    </row>
    <row r="6450" spans="6:18" s="32" customFormat="1" x14ac:dyDescent="0.25">
      <c r="F6450" s="107"/>
      <c r="R6450" s="37"/>
    </row>
    <row r="6451" spans="6:18" s="32" customFormat="1" x14ac:dyDescent="0.25">
      <c r="F6451" s="107"/>
      <c r="R6451" s="37"/>
    </row>
    <row r="6452" spans="6:18" s="32" customFormat="1" x14ac:dyDescent="0.25">
      <c r="F6452" s="107"/>
      <c r="R6452" s="37"/>
    </row>
    <row r="6453" spans="6:18" s="32" customFormat="1" x14ac:dyDescent="0.25">
      <c r="F6453" s="107"/>
      <c r="R6453" s="37"/>
    </row>
    <row r="6454" spans="6:18" s="32" customFormat="1" x14ac:dyDescent="0.25">
      <c r="F6454" s="107"/>
      <c r="R6454" s="37"/>
    </row>
    <row r="6455" spans="6:18" s="32" customFormat="1" x14ac:dyDescent="0.25">
      <c r="F6455" s="107"/>
      <c r="R6455" s="37"/>
    </row>
    <row r="6456" spans="6:18" s="32" customFormat="1" x14ac:dyDescent="0.25">
      <c r="F6456" s="107"/>
      <c r="R6456" s="37"/>
    </row>
    <row r="6457" spans="6:18" s="32" customFormat="1" x14ac:dyDescent="0.25">
      <c r="F6457" s="107"/>
      <c r="R6457" s="37"/>
    </row>
    <row r="6458" spans="6:18" s="32" customFormat="1" x14ac:dyDescent="0.25">
      <c r="F6458" s="107"/>
      <c r="R6458" s="37"/>
    </row>
    <row r="6459" spans="6:18" s="32" customFormat="1" x14ac:dyDescent="0.25">
      <c r="F6459" s="107"/>
      <c r="R6459" s="37"/>
    </row>
    <row r="6460" spans="6:18" s="32" customFormat="1" x14ac:dyDescent="0.25">
      <c r="F6460" s="107"/>
      <c r="R6460" s="37"/>
    </row>
    <row r="6461" spans="6:18" s="32" customFormat="1" x14ac:dyDescent="0.25">
      <c r="F6461" s="107"/>
      <c r="R6461" s="37"/>
    </row>
    <row r="6462" spans="6:18" s="32" customFormat="1" x14ac:dyDescent="0.25">
      <c r="F6462" s="107"/>
      <c r="R6462" s="37"/>
    </row>
    <row r="6463" spans="6:18" s="32" customFormat="1" x14ac:dyDescent="0.25">
      <c r="F6463" s="107"/>
      <c r="R6463" s="37"/>
    </row>
    <row r="6464" spans="6:18" s="32" customFormat="1" x14ac:dyDescent="0.25">
      <c r="F6464" s="107"/>
      <c r="R6464" s="37"/>
    </row>
    <row r="6465" spans="6:18" s="32" customFormat="1" x14ac:dyDescent="0.25">
      <c r="F6465" s="107"/>
      <c r="R6465" s="37"/>
    </row>
    <row r="6466" spans="6:18" s="32" customFormat="1" x14ac:dyDescent="0.25">
      <c r="F6466" s="107"/>
      <c r="R6466" s="37"/>
    </row>
    <row r="6467" spans="6:18" s="32" customFormat="1" x14ac:dyDescent="0.25">
      <c r="F6467" s="107"/>
      <c r="R6467" s="37"/>
    </row>
    <row r="6468" spans="6:18" s="32" customFormat="1" x14ac:dyDescent="0.25">
      <c r="F6468" s="107"/>
      <c r="R6468" s="37"/>
    </row>
    <row r="6469" spans="6:18" s="32" customFormat="1" x14ac:dyDescent="0.25">
      <c r="F6469" s="107"/>
      <c r="R6469" s="37"/>
    </row>
    <row r="6470" spans="6:18" s="32" customFormat="1" x14ac:dyDescent="0.25">
      <c r="F6470" s="107"/>
      <c r="R6470" s="37"/>
    </row>
    <row r="6471" spans="6:18" s="32" customFormat="1" x14ac:dyDescent="0.25">
      <c r="F6471" s="107"/>
      <c r="R6471" s="37"/>
    </row>
    <row r="6472" spans="6:18" s="32" customFormat="1" x14ac:dyDescent="0.25">
      <c r="F6472" s="107"/>
      <c r="R6472" s="37"/>
    </row>
    <row r="6473" spans="6:18" s="32" customFormat="1" x14ac:dyDescent="0.25">
      <c r="F6473" s="107"/>
      <c r="R6473" s="37"/>
    </row>
    <row r="6474" spans="6:18" s="32" customFormat="1" x14ac:dyDescent="0.25">
      <c r="F6474" s="107"/>
      <c r="R6474" s="37"/>
    </row>
    <row r="6475" spans="6:18" s="32" customFormat="1" x14ac:dyDescent="0.25">
      <c r="F6475" s="107"/>
      <c r="R6475" s="37"/>
    </row>
    <row r="6476" spans="6:18" s="32" customFormat="1" x14ac:dyDescent="0.25">
      <c r="F6476" s="107"/>
      <c r="R6476" s="37"/>
    </row>
    <row r="6477" spans="6:18" s="32" customFormat="1" x14ac:dyDescent="0.25">
      <c r="F6477" s="107"/>
      <c r="R6477" s="37"/>
    </row>
    <row r="6478" spans="6:18" s="32" customFormat="1" x14ac:dyDescent="0.25">
      <c r="F6478" s="107"/>
      <c r="R6478" s="37"/>
    </row>
    <row r="6479" spans="6:18" s="32" customFormat="1" x14ac:dyDescent="0.25">
      <c r="F6479" s="107"/>
      <c r="R6479" s="37"/>
    </row>
    <row r="6480" spans="6:18" s="32" customFormat="1" x14ac:dyDescent="0.25">
      <c r="F6480" s="107"/>
      <c r="R6480" s="37"/>
    </row>
    <row r="6481" spans="6:18" s="32" customFormat="1" x14ac:dyDescent="0.25">
      <c r="F6481" s="107"/>
      <c r="R6481" s="37"/>
    </row>
    <row r="6482" spans="6:18" s="32" customFormat="1" x14ac:dyDescent="0.25">
      <c r="F6482" s="107"/>
      <c r="R6482" s="37"/>
    </row>
    <row r="6483" spans="6:18" s="32" customFormat="1" x14ac:dyDescent="0.25">
      <c r="F6483" s="107"/>
      <c r="R6483" s="37"/>
    </row>
    <row r="6484" spans="6:18" s="32" customFormat="1" x14ac:dyDescent="0.25">
      <c r="F6484" s="107"/>
      <c r="R6484" s="37"/>
    </row>
    <row r="6485" spans="6:18" s="32" customFormat="1" x14ac:dyDescent="0.25">
      <c r="F6485" s="107"/>
      <c r="R6485" s="37"/>
    </row>
    <row r="6486" spans="6:18" s="32" customFormat="1" x14ac:dyDescent="0.25">
      <c r="F6486" s="107"/>
      <c r="R6486" s="37"/>
    </row>
    <row r="6487" spans="6:18" s="32" customFormat="1" x14ac:dyDescent="0.25">
      <c r="F6487" s="107"/>
      <c r="R6487" s="37"/>
    </row>
    <row r="6488" spans="6:18" s="32" customFormat="1" x14ac:dyDescent="0.25">
      <c r="F6488" s="107"/>
      <c r="R6488" s="37"/>
    </row>
    <row r="6489" spans="6:18" s="32" customFormat="1" x14ac:dyDescent="0.25">
      <c r="F6489" s="107"/>
      <c r="R6489" s="37"/>
    </row>
    <row r="6490" spans="6:18" s="32" customFormat="1" x14ac:dyDescent="0.25">
      <c r="F6490" s="107"/>
      <c r="R6490" s="37"/>
    </row>
    <row r="6491" spans="6:18" s="32" customFormat="1" x14ac:dyDescent="0.25">
      <c r="F6491" s="107"/>
      <c r="R6491" s="37"/>
    </row>
    <row r="6492" spans="6:18" s="32" customFormat="1" x14ac:dyDescent="0.25">
      <c r="F6492" s="107"/>
      <c r="R6492" s="37"/>
    </row>
    <row r="6493" spans="6:18" s="32" customFormat="1" x14ac:dyDescent="0.25">
      <c r="F6493" s="107"/>
      <c r="R6493" s="37"/>
    </row>
    <row r="6494" spans="6:18" s="32" customFormat="1" x14ac:dyDescent="0.25">
      <c r="F6494" s="107"/>
      <c r="R6494" s="37"/>
    </row>
    <row r="6495" spans="6:18" s="32" customFormat="1" x14ac:dyDescent="0.25">
      <c r="F6495" s="107"/>
      <c r="R6495" s="37"/>
    </row>
    <row r="6496" spans="6:18" s="32" customFormat="1" x14ac:dyDescent="0.25">
      <c r="F6496" s="107"/>
      <c r="R6496" s="37"/>
    </row>
    <row r="6497" spans="6:18" s="32" customFormat="1" x14ac:dyDescent="0.25">
      <c r="F6497" s="107"/>
      <c r="R6497" s="37"/>
    </row>
    <row r="6498" spans="6:18" s="32" customFormat="1" x14ac:dyDescent="0.25">
      <c r="F6498" s="107"/>
      <c r="R6498" s="37"/>
    </row>
    <row r="6499" spans="6:18" s="32" customFormat="1" x14ac:dyDescent="0.25">
      <c r="F6499" s="107"/>
      <c r="R6499" s="37"/>
    </row>
    <row r="6500" spans="6:18" s="32" customFormat="1" x14ac:dyDescent="0.25">
      <c r="F6500" s="107"/>
      <c r="R6500" s="37"/>
    </row>
    <row r="6501" spans="6:18" s="32" customFormat="1" x14ac:dyDescent="0.25">
      <c r="F6501" s="107"/>
      <c r="R6501" s="37"/>
    </row>
    <row r="6502" spans="6:18" s="32" customFormat="1" x14ac:dyDescent="0.25">
      <c r="F6502" s="107"/>
      <c r="R6502" s="37"/>
    </row>
    <row r="6503" spans="6:18" s="32" customFormat="1" x14ac:dyDescent="0.25">
      <c r="F6503" s="107"/>
      <c r="R6503" s="37"/>
    </row>
    <row r="6504" spans="6:18" s="32" customFormat="1" x14ac:dyDescent="0.25">
      <c r="F6504" s="107"/>
      <c r="R6504" s="37"/>
    </row>
    <row r="6505" spans="6:18" s="32" customFormat="1" x14ac:dyDescent="0.25">
      <c r="F6505" s="107"/>
      <c r="R6505" s="37"/>
    </row>
    <row r="6506" spans="6:18" s="32" customFormat="1" x14ac:dyDescent="0.25">
      <c r="F6506" s="107"/>
      <c r="R6506" s="37"/>
    </row>
    <row r="6507" spans="6:18" s="32" customFormat="1" x14ac:dyDescent="0.25">
      <c r="F6507" s="107"/>
      <c r="R6507" s="37"/>
    </row>
    <row r="6508" spans="6:18" s="32" customFormat="1" x14ac:dyDescent="0.25">
      <c r="F6508" s="107"/>
      <c r="R6508" s="37"/>
    </row>
    <row r="6509" spans="6:18" s="32" customFormat="1" x14ac:dyDescent="0.25">
      <c r="F6509" s="107"/>
      <c r="R6509" s="37"/>
    </row>
    <row r="6510" spans="6:18" s="32" customFormat="1" x14ac:dyDescent="0.25">
      <c r="F6510" s="107"/>
      <c r="R6510" s="37"/>
    </row>
    <row r="6511" spans="6:18" s="32" customFormat="1" x14ac:dyDescent="0.25">
      <c r="F6511" s="107"/>
      <c r="R6511" s="37"/>
    </row>
    <row r="6512" spans="6:18" s="32" customFormat="1" x14ac:dyDescent="0.25">
      <c r="F6512" s="107"/>
      <c r="R6512" s="37"/>
    </row>
    <row r="6513" spans="6:18" s="32" customFormat="1" x14ac:dyDescent="0.25">
      <c r="F6513" s="107"/>
      <c r="R6513" s="37"/>
    </row>
    <row r="6514" spans="6:18" s="32" customFormat="1" x14ac:dyDescent="0.25">
      <c r="F6514" s="107"/>
      <c r="R6514" s="37"/>
    </row>
    <row r="6515" spans="6:18" s="32" customFormat="1" x14ac:dyDescent="0.25">
      <c r="F6515" s="107"/>
      <c r="R6515" s="37"/>
    </row>
    <row r="6516" spans="6:18" s="32" customFormat="1" x14ac:dyDescent="0.25">
      <c r="F6516" s="107"/>
      <c r="R6516" s="37"/>
    </row>
    <row r="6517" spans="6:18" s="32" customFormat="1" x14ac:dyDescent="0.25">
      <c r="F6517" s="107"/>
      <c r="R6517" s="37"/>
    </row>
    <row r="6518" spans="6:18" s="32" customFormat="1" x14ac:dyDescent="0.25">
      <c r="F6518" s="107"/>
      <c r="R6518" s="37"/>
    </row>
    <row r="6519" spans="6:18" s="32" customFormat="1" x14ac:dyDescent="0.25">
      <c r="F6519" s="107"/>
      <c r="R6519" s="37"/>
    </row>
    <row r="6520" spans="6:18" s="32" customFormat="1" x14ac:dyDescent="0.25">
      <c r="F6520" s="107"/>
      <c r="R6520" s="37"/>
    </row>
    <row r="6521" spans="6:18" s="32" customFormat="1" x14ac:dyDescent="0.25">
      <c r="F6521" s="107"/>
      <c r="R6521" s="37"/>
    </row>
    <row r="6522" spans="6:18" s="32" customFormat="1" x14ac:dyDescent="0.25">
      <c r="F6522" s="107"/>
      <c r="R6522" s="37"/>
    </row>
    <row r="6523" spans="6:18" s="32" customFormat="1" x14ac:dyDescent="0.25">
      <c r="F6523" s="107"/>
      <c r="R6523" s="37"/>
    </row>
    <row r="6524" spans="6:18" s="32" customFormat="1" x14ac:dyDescent="0.25">
      <c r="F6524" s="107"/>
      <c r="R6524" s="37"/>
    </row>
    <row r="6525" spans="6:18" s="32" customFormat="1" x14ac:dyDescent="0.25">
      <c r="F6525" s="107"/>
      <c r="R6525" s="37"/>
    </row>
    <row r="6526" spans="6:18" s="32" customFormat="1" x14ac:dyDescent="0.25">
      <c r="F6526" s="107"/>
      <c r="R6526" s="37"/>
    </row>
    <row r="6527" spans="6:18" s="32" customFormat="1" x14ac:dyDescent="0.25">
      <c r="F6527" s="107"/>
      <c r="R6527" s="37"/>
    </row>
    <row r="6528" spans="6:18" s="32" customFormat="1" x14ac:dyDescent="0.25">
      <c r="F6528" s="107"/>
      <c r="R6528" s="37"/>
    </row>
    <row r="6529" spans="6:18" s="32" customFormat="1" x14ac:dyDescent="0.25">
      <c r="F6529" s="107"/>
      <c r="R6529" s="37"/>
    </row>
    <row r="6530" spans="6:18" s="32" customFormat="1" x14ac:dyDescent="0.25">
      <c r="F6530" s="107"/>
      <c r="R6530" s="37"/>
    </row>
    <row r="6531" spans="6:18" s="32" customFormat="1" x14ac:dyDescent="0.25">
      <c r="F6531" s="107"/>
      <c r="R6531" s="37"/>
    </row>
    <row r="6532" spans="6:18" s="32" customFormat="1" x14ac:dyDescent="0.25">
      <c r="F6532" s="107"/>
      <c r="R6532" s="37"/>
    </row>
    <row r="6533" spans="6:18" s="32" customFormat="1" x14ac:dyDescent="0.25">
      <c r="F6533" s="107"/>
      <c r="R6533" s="37"/>
    </row>
    <row r="6534" spans="6:18" s="32" customFormat="1" x14ac:dyDescent="0.25">
      <c r="F6534" s="107"/>
      <c r="R6534" s="37"/>
    </row>
    <row r="6535" spans="6:18" s="32" customFormat="1" x14ac:dyDescent="0.25">
      <c r="F6535" s="107"/>
      <c r="R6535" s="37"/>
    </row>
    <row r="6536" spans="6:18" s="32" customFormat="1" x14ac:dyDescent="0.25">
      <c r="F6536" s="107"/>
      <c r="R6536" s="37"/>
    </row>
    <row r="6537" spans="6:18" s="32" customFormat="1" x14ac:dyDescent="0.25">
      <c r="F6537" s="107"/>
      <c r="R6537" s="37"/>
    </row>
    <row r="6538" spans="6:18" s="32" customFormat="1" x14ac:dyDescent="0.25">
      <c r="F6538" s="107"/>
      <c r="R6538" s="37"/>
    </row>
    <row r="6539" spans="6:18" s="32" customFormat="1" x14ac:dyDescent="0.25">
      <c r="F6539" s="107"/>
      <c r="R6539" s="37"/>
    </row>
    <row r="6540" spans="6:18" s="32" customFormat="1" x14ac:dyDescent="0.25">
      <c r="F6540" s="107"/>
      <c r="R6540" s="37"/>
    </row>
    <row r="6541" spans="6:18" s="32" customFormat="1" x14ac:dyDescent="0.25">
      <c r="F6541" s="107"/>
      <c r="R6541" s="37"/>
    </row>
    <row r="6542" spans="6:18" s="32" customFormat="1" x14ac:dyDescent="0.25">
      <c r="F6542" s="107"/>
      <c r="R6542" s="37"/>
    </row>
    <row r="6543" spans="6:18" s="32" customFormat="1" x14ac:dyDescent="0.25">
      <c r="F6543" s="107"/>
      <c r="R6543" s="37"/>
    </row>
    <row r="6544" spans="6:18" s="32" customFormat="1" x14ac:dyDescent="0.25">
      <c r="F6544" s="107"/>
      <c r="R6544" s="37"/>
    </row>
    <row r="6545" spans="6:18" s="32" customFormat="1" x14ac:dyDescent="0.25">
      <c r="F6545" s="107"/>
      <c r="R6545" s="37"/>
    </row>
    <row r="6546" spans="6:18" s="32" customFormat="1" x14ac:dyDescent="0.25">
      <c r="F6546" s="107"/>
      <c r="R6546" s="37"/>
    </row>
    <row r="6547" spans="6:18" s="32" customFormat="1" x14ac:dyDescent="0.25">
      <c r="F6547" s="107"/>
      <c r="R6547" s="37"/>
    </row>
    <row r="6548" spans="6:18" s="32" customFormat="1" x14ac:dyDescent="0.25">
      <c r="F6548" s="107"/>
      <c r="R6548" s="37"/>
    </row>
    <row r="6549" spans="6:18" s="32" customFormat="1" x14ac:dyDescent="0.25">
      <c r="F6549" s="107"/>
      <c r="R6549" s="37"/>
    </row>
    <row r="6550" spans="6:18" s="32" customFormat="1" x14ac:dyDescent="0.25">
      <c r="F6550" s="107"/>
      <c r="R6550" s="37"/>
    </row>
    <row r="6551" spans="6:18" s="32" customFormat="1" x14ac:dyDescent="0.25">
      <c r="F6551" s="107"/>
      <c r="R6551" s="37"/>
    </row>
    <row r="6552" spans="6:18" s="32" customFormat="1" x14ac:dyDescent="0.25">
      <c r="F6552" s="107"/>
      <c r="R6552" s="37"/>
    </row>
    <row r="6553" spans="6:18" s="32" customFormat="1" x14ac:dyDescent="0.25">
      <c r="F6553" s="107"/>
      <c r="R6553" s="37"/>
    </row>
    <row r="6554" spans="6:18" s="32" customFormat="1" x14ac:dyDescent="0.25">
      <c r="F6554" s="107"/>
      <c r="R6554" s="37"/>
    </row>
    <row r="6555" spans="6:18" s="32" customFormat="1" x14ac:dyDescent="0.25">
      <c r="F6555" s="107"/>
      <c r="R6555" s="37"/>
    </row>
    <row r="6556" spans="6:18" s="32" customFormat="1" x14ac:dyDescent="0.25">
      <c r="F6556" s="107"/>
      <c r="R6556" s="37"/>
    </row>
    <row r="6557" spans="6:18" s="32" customFormat="1" x14ac:dyDescent="0.25">
      <c r="F6557" s="107"/>
      <c r="R6557" s="37"/>
    </row>
    <row r="6558" spans="6:18" s="32" customFormat="1" x14ac:dyDescent="0.25">
      <c r="F6558" s="107"/>
      <c r="R6558" s="37"/>
    </row>
    <row r="6559" spans="6:18" s="32" customFormat="1" x14ac:dyDescent="0.25">
      <c r="F6559" s="107"/>
      <c r="R6559" s="37"/>
    </row>
    <row r="6560" spans="6:18" s="32" customFormat="1" x14ac:dyDescent="0.25">
      <c r="F6560" s="107"/>
      <c r="R6560" s="37"/>
    </row>
    <row r="6561" spans="6:18" s="32" customFormat="1" x14ac:dyDescent="0.25">
      <c r="F6561" s="107"/>
      <c r="R6561" s="37"/>
    </row>
    <row r="6562" spans="6:18" s="32" customFormat="1" x14ac:dyDescent="0.25">
      <c r="F6562" s="107"/>
      <c r="R6562" s="37"/>
    </row>
    <row r="6563" spans="6:18" s="32" customFormat="1" x14ac:dyDescent="0.25">
      <c r="F6563" s="107"/>
      <c r="R6563" s="37"/>
    </row>
    <row r="6564" spans="6:18" s="32" customFormat="1" x14ac:dyDescent="0.25">
      <c r="F6564" s="107"/>
      <c r="R6564" s="37"/>
    </row>
    <row r="6565" spans="6:18" s="32" customFormat="1" x14ac:dyDescent="0.25">
      <c r="F6565" s="107"/>
      <c r="R6565" s="37"/>
    </row>
    <row r="6566" spans="6:18" s="32" customFormat="1" x14ac:dyDescent="0.25">
      <c r="F6566" s="107"/>
      <c r="R6566" s="37"/>
    </row>
    <row r="6567" spans="6:18" s="32" customFormat="1" x14ac:dyDescent="0.25">
      <c r="F6567" s="107"/>
      <c r="R6567" s="37"/>
    </row>
    <row r="6568" spans="6:18" s="32" customFormat="1" x14ac:dyDescent="0.25">
      <c r="F6568" s="107"/>
      <c r="R6568" s="37"/>
    </row>
    <row r="6569" spans="6:18" s="32" customFormat="1" x14ac:dyDescent="0.25">
      <c r="F6569" s="107"/>
      <c r="R6569" s="37"/>
    </row>
    <row r="6570" spans="6:18" s="32" customFormat="1" x14ac:dyDescent="0.25">
      <c r="F6570" s="107"/>
      <c r="R6570" s="37"/>
    </row>
    <row r="6571" spans="6:18" s="32" customFormat="1" x14ac:dyDescent="0.25">
      <c r="F6571" s="107"/>
      <c r="R6571" s="37"/>
    </row>
    <row r="6572" spans="6:18" s="32" customFormat="1" x14ac:dyDescent="0.25">
      <c r="F6572" s="107"/>
      <c r="R6572" s="37"/>
    </row>
    <row r="6573" spans="6:18" s="32" customFormat="1" x14ac:dyDescent="0.25">
      <c r="F6573" s="107"/>
      <c r="R6573" s="37"/>
    </row>
    <row r="6574" spans="6:18" s="32" customFormat="1" x14ac:dyDescent="0.25">
      <c r="F6574" s="107"/>
      <c r="R6574" s="37"/>
    </row>
    <row r="6575" spans="6:18" s="32" customFormat="1" x14ac:dyDescent="0.25">
      <c r="F6575" s="107"/>
      <c r="R6575" s="37"/>
    </row>
    <row r="6576" spans="6:18" s="32" customFormat="1" x14ac:dyDescent="0.25">
      <c r="F6576" s="107"/>
      <c r="R6576" s="37"/>
    </row>
    <row r="6577" spans="6:18" s="32" customFormat="1" x14ac:dyDescent="0.25">
      <c r="F6577" s="107"/>
      <c r="R6577" s="37"/>
    </row>
    <row r="6578" spans="6:18" s="32" customFormat="1" x14ac:dyDescent="0.25">
      <c r="F6578" s="107"/>
      <c r="R6578" s="37"/>
    </row>
    <row r="6579" spans="6:18" s="32" customFormat="1" x14ac:dyDescent="0.25">
      <c r="F6579" s="107"/>
      <c r="R6579" s="37"/>
    </row>
    <row r="6580" spans="6:18" s="32" customFormat="1" x14ac:dyDescent="0.25">
      <c r="F6580" s="107"/>
      <c r="R6580" s="37"/>
    </row>
    <row r="6581" spans="6:18" s="32" customFormat="1" x14ac:dyDescent="0.25">
      <c r="F6581" s="107"/>
      <c r="R6581" s="37"/>
    </row>
    <row r="6582" spans="6:18" s="32" customFormat="1" x14ac:dyDescent="0.25">
      <c r="F6582" s="107"/>
      <c r="R6582" s="37"/>
    </row>
    <row r="6583" spans="6:18" s="32" customFormat="1" x14ac:dyDescent="0.25">
      <c r="F6583" s="107"/>
      <c r="R6583" s="37"/>
    </row>
    <row r="6584" spans="6:18" s="32" customFormat="1" x14ac:dyDescent="0.25">
      <c r="F6584" s="107"/>
      <c r="R6584" s="37"/>
    </row>
    <row r="6585" spans="6:18" s="32" customFormat="1" x14ac:dyDescent="0.25">
      <c r="F6585" s="107"/>
      <c r="R6585" s="37"/>
    </row>
    <row r="6586" spans="6:18" s="32" customFormat="1" x14ac:dyDescent="0.25">
      <c r="F6586" s="107"/>
      <c r="R6586" s="37"/>
    </row>
    <row r="6587" spans="6:18" s="32" customFormat="1" x14ac:dyDescent="0.25">
      <c r="F6587" s="107"/>
      <c r="R6587" s="37"/>
    </row>
    <row r="6588" spans="6:18" s="32" customFormat="1" x14ac:dyDescent="0.25">
      <c r="F6588" s="107"/>
      <c r="R6588" s="37"/>
    </row>
    <row r="6589" spans="6:18" s="32" customFormat="1" x14ac:dyDescent="0.25">
      <c r="F6589" s="107"/>
      <c r="R6589" s="37"/>
    </row>
    <row r="6590" spans="6:18" s="32" customFormat="1" x14ac:dyDescent="0.25">
      <c r="F6590" s="107"/>
      <c r="R6590" s="37"/>
    </row>
    <row r="6591" spans="6:18" s="32" customFormat="1" x14ac:dyDescent="0.25">
      <c r="F6591" s="107"/>
      <c r="R6591" s="37"/>
    </row>
    <row r="6592" spans="6:18" s="32" customFormat="1" x14ac:dyDescent="0.25">
      <c r="F6592" s="107"/>
      <c r="R6592" s="37"/>
    </row>
    <row r="6593" spans="6:18" s="32" customFormat="1" x14ac:dyDescent="0.25">
      <c r="F6593" s="107"/>
      <c r="R6593" s="37"/>
    </row>
    <row r="6594" spans="6:18" s="32" customFormat="1" x14ac:dyDescent="0.25">
      <c r="F6594" s="107"/>
      <c r="R6594" s="37"/>
    </row>
    <row r="6595" spans="6:18" s="32" customFormat="1" x14ac:dyDescent="0.25">
      <c r="F6595" s="107"/>
      <c r="R6595" s="37"/>
    </row>
    <row r="6596" spans="6:18" s="32" customFormat="1" x14ac:dyDescent="0.25">
      <c r="F6596" s="107"/>
      <c r="R6596" s="37"/>
    </row>
    <row r="6597" spans="6:18" s="32" customFormat="1" x14ac:dyDescent="0.25">
      <c r="F6597" s="107"/>
      <c r="R6597" s="37"/>
    </row>
    <row r="6598" spans="6:18" s="32" customFormat="1" x14ac:dyDescent="0.25">
      <c r="F6598" s="107"/>
      <c r="R6598" s="37"/>
    </row>
    <row r="6599" spans="6:18" s="32" customFormat="1" x14ac:dyDescent="0.25">
      <c r="F6599" s="107"/>
      <c r="R6599" s="37"/>
    </row>
    <row r="6600" spans="6:18" s="32" customFormat="1" x14ac:dyDescent="0.25">
      <c r="F6600" s="107"/>
      <c r="R6600" s="37"/>
    </row>
    <row r="6601" spans="6:18" s="32" customFormat="1" x14ac:dyDescent="0.25">
      <c r="F6601" s="107"/>
      <c r="R6601" s="37"/>
    </row>
    <row r="6602" spans="6:18" s="32" customFormat="1" x14ac:dyDescent="0.25">
      <c r="F6602" s="107"/>
      <c r="R6602" s="37"/>
    </row>
    <row r="6603" spans="6:18" s="32" customFormat="1" x14ac:dyDescent="0.25">
      <c r="F6603" s="107"/>
      <c r="R6603" s="37"/>
    </row>
    <row r="6604" spans="6:18" s="32" customFormat="1" x14ac:dyDescent="0.25">
      <c r="F6604" s="107"/>
      <c r="R6604" s="37"/>
    </row>
    <row r="6605" spans="6:18" s="32" customFormat="1" x14ac:dyDescent="0.25">
      <c r="F6605" s="107"/>
      <c r="R6605" s="37"/>
    </row>
    <row r="6606" spans="6:18" s="32" customFormat="1" x14ac:dyDescent="0.25">
      <c r="F6606" s="107"/>
      <c r="R6606" s="37"/>
    </row>
    <row r="6607" spans="6:18" s="32" customFormat="1" x14ac:dyDescent="0.25">
      <c r="F6607" s="107"/>
      <c r="R6607" s="37"/>
    </row>
    <row r="6608" spans="6:18" s="32" customFormat="1" x14ac:dyDescent="0.25">
      <c r="F6608" s="107"/>
      <c r="R6608" s="37"/>
    </row>
    <row r="6609" spans="6:18" s="32" customFormat="1" x14ac:dyDescent="0.25">
      <c r="F6609" s="107"/>
      <c r="R6609" s="37"/>
    </row>
    <row r="6610" spans="6:18" s="32" customFormat="1" x14ac:dyDescent="0.25">
      <c r="F6610" s="107"/>
      <c r="R6610" s="37"/>
    </row>
    <row r="6611" spans="6:18" s="32" customFormat="1" x14ac:dyDescent="0.25">
      <c r="F6611" s="107"/>
      <c r="R6611" s="37"/>
    </row>
    <row r="6612" spans="6:18" s="32" customFormat="1" x14ac:dyDescent="0.25">
      <c r="F6612" s="107"/>
      <c r="R6612" s="37"/>
    </row>
    <row r="6613" spans="6:18" s="32" customFormat="1" x14ac:dyDescent="0.25">
      <c r="F6613" s="107"/>
      <c r="R6613" s="37"/>
    </row>
    <row r="6614" spans="6:18" s="32" customFormat="1" x14ac:dyDescent="0.25">
      <c r="F6614" s="107"/>
      <c r="R6614" s="37"/>
    </row>
    <row r="6615" spans="6:18" s="32" customFormat="1" x14ac:dyDescent="0.25">
      <c r="F6615" s="107"/>
      <c r="R6615" s="37"/>
    </row>
    <row r="6616" spans="6:18" s="32" customFormat="1" x14ac:dyDescent="0.25">
      <c r="F6616" s="107"/>
      <c r="R6616" s="37"/>
    </row>
    <row r="6617" spans="6:18" s="32" customFormat="1" x14ac:dyDescent="0.25">
      <c r="F6617" s="107"/>
      <c r="R6617" s="37"/>
    </row>
    <row r="6618" spans="6:18" s="32" customFormat="1" x14ac:dyDescent="0.25">
      <c r="F6618" s="107"/>
      <c r="R6618" s="37"/>
    </row>
    <row r="6619" spans="6:18" s="32" customFormat="1" x14ac:dyDescent="0.25">
      <c r="F6619" s="107"/>
      <c r="R6619" s="37"/>
    </row>
    <row r="6620" spans="6:18" s="32" customFormat="1" x14ac:dyDescent="0.25">
      <c r="F6620" s="107"/>
      <c r="R6620" s="37"/>
    </row>
    <row r="6621" spans="6:18" s="32" customFormat="1" x14ac:dyDescent="0.25">
      <c r="F6621" s="107"/>
      <c r="R6621" s="37"/>
    </row>
    <row r="6622" spans="6:18" s="32" customFormat="1" x14ac:dyDescent="0.25">
      <c r="F6622" s="107"/>
      <c r="R6622" s="37"/>
    </row>
    <row r="6623" spans="6:18" s="32" customFormat="1" x14ac:dyDescent="0.25">
      <c r="F6623" s="107"/>
      <c r="R6623" s="37"/>
    </row>
    <row r="6624" spans="6:18" s="32" customFormat="1" x14ac:dyDescent="0.25">
      <c r="F6624" s="107"/>
      <c r="R6624" s="37"/>
    </row>
    <row r="6625" spans="6:18" s="32" customFormat="1" x14ac:dyDescent="0.25">
      <c r="F6625" s="107"/>
      <c r="R6625" s="37"/>
    </row>
    <row r="6626" spans="6:18" s="32" customFormat="1" x14ac:dyDescent="0.25">
      <c r="F6626" s="107"/>
      <c r="R6626" s="37"/>
    </row>
    <row r="6627" spans="6:18" s="32" customFormat="1" x14ac:dyDescent="0.25">
      <c r="F6627" s="107"/>
      <c r="R6627" s="37"/>
    </row>
    <row r="6628" spans="6:18" s="32" customFormat="1" x14ac:dyDescent="0.25">
      <c r="F6628" s="107"/>
      <c r="R6628" s="37"/>
    </row>
    <row r="6629" spans="6:18" s="32" customFormat="1" x14ac:dyDescent="0.25">
      <c r="F6629" s="107"/>
      <c r="R6629" s="37"/>
    </row>
    <row r="6630" spans="6:18" s="32" customFormat="1" x14ac:dyDescent="0.25">
      <c r="F6630" s="107"/>
      <c r="R6630" s="37"/>
    </row>
    <row r="6631" spans="6:18" s="32" customFormat="1" x14ac:dyDescent="0.25">
      <c r="F6631" s="107"/>
      <c r="R6631" s="37"/>
    </row>
    <row r="6632" spans="6:18" s="32" customFormat="1" x14ac:dyDescent="0.25">
      <c r="F6632" s="107"/>
      <c r="R6632" s="37"/>
    </row>
    <row r="6633" spans="6:18" s="32" customFormat="1" x14ac:dyDescent="0.25">
      <c r="F6633" s="107"/>
      <c r="R6633" s="37"/>
    </row>
    <row r="6634" spans="6:18" s="32" customFormat="1" x14ac:dyDescent="0.25">
      <c r="F6634" s="107"/>
      <c r="R6634" s="37"/>
    </row>
    <row r="6635" spans="6:18" s="32" customFormat="1" x14ac:dyDescent="0.25">
      <c r="F6635" s="107"/>
      <c r="R6635" s="37"/>
    </row>
    <row r="6636" spans="6:18" s="32" customFormat="1" x14ac:dyDescent="0.25">
      <c r="F6636" s="107"/>
      <c r="R6636" s="37"/>
    </row>
    <row r="6637" spans="6:18" s="32" customFormat="1" x14ac:dyDescent="0.25">
      <c r="F6637" s="107"/>
      <c r="R6637" s="37"/>
    </row>
    <row r="6638" spans="6:18" s="32" customFormat="1" x14ac:dyDescent="0.25">
      <c r="F6638" s="107"/>
      <c r="R6638" s="37"/>
    </row>
    <row r="6639" spans="6:18" s="32" customFormat="1" x14ac:dyDescent="0.25">
      <c r="F6639" s="107"/>
      <c r="R6639" s="37"/>
    </row>
    <row r="6640" spans="6:18" s="32" customFormat="1" x14ac:dyDescent="0.25">
      <c r="F6640" s="107"/>
      <c r="R6640" s="37"/>
    </row>
    <row r="6641" spans="6:18" s="32" customFormat="1" x14ac:dyDescent="0.25">
      <c r="F6641" s="107"/>
      <c r="R6641" s="37"/>
    </row>
    <row r="6642" spans="6:18" s="32" customFormat="1" x14ac:dyDescent="0.25">
      <c r="F6642" s="107"/>
      <c r="R6642" s="37"/>
    </row>
    <row r="6643" spans="6:18" s="32" customFormat="1" x14ac:dyDescent="0.25">
      <c r="F6643" s="107"/>
      <c r="R6643" s="37"/>
    </row>
    <row r="6644" spans="6:18" s="32" customFormat="1" x14ac:dyDescent="0.25">
      <c r="F6644" s="107"/>
      <c r="R6644" s="37"/>
    </row>
    <row r="6645" spans="6:18" s="32" customFormat="1" x14ac:dyDescent="0.25">
      <c r="F6645" s="107"/>
      <c r="R6645" s="37"/>
    </row>
    <row r="6646" spans="6:18" s="32" customFormat="1" x14ac:dyDescent="0.25">
      <c r="F6646" s="107"/>
      <c r="R6646" s="37"/>
    </row>
    <row r="6647" spans="6:18" s="32" customFormat="1" x14ac:dyDescent="0.25">
      <c r="F6647" s="107"/>
      <c r="R6647" s="37"/>
    </row>
    <row r="6648" spans="6:18" s="32" customFormat="1" x14ac:dyDescent="0.25">
      <c r="F6648" s="107"/>
      <c r="R6648" s="37"/>
    </row>
    <row r="6649" spans="6:18" s="32" customFormat="1" x14ac:dyDescent="0.25">
      <c r="F6649" s="107"/>
      <c r="R6649" s="37"/>
    </row>
    <row r="6650" spans="6:18" s="32" customFormat="1" x14ac:dyDescent="0.25">
      <c r="F6650" s="107"/>
      <c r="R6650" s="37"/>
    </row>
    <row r="6651" spans="6:18" s="32" customFormat="1" x14ac:dyDescent="0.25">
      <c r="F6651" s="107"/>
      <c r="R6651" s="37"/>
    </row>
    <row r="6652" spans="6:18" s="32" customFormat="1" x14ac:dyDescent="0.25">
      <c r="F6652" s="107"/>
      <c r="R6652" s="37"/>
    </row>
    <row r="6653" spans="6:18" s="32" customFormat="1" x14ac:dyDescent="0.25">
      <c r="F6653" s="107"/>
      <c r="R6653" s="37"/>
    </row>
    <row r="6654" spans="6:18" s="32" customFormat="1" x14ac:dyDescent="0.25">
      <c r="F6654" s="107"/>
      <c r="R6654" s="37"/>
    </row>
    <row r="6655" spans="6:18" s="32" customFormat="1" x14ac:dyDescent="0.25">
      <c r="F6655" s="107"/>
      <c r="R6655" s="37"/>
    </row>
    <row r="6656" spans="6:18" s="32" customFormat="1" x14ac:dyDescent="0.25">
      <c r="F6656" s="107"/>
      <c r="R6656" s="37"/>
    </row>
    <row r="6657" spans="6:18" s="32" customFormat="1" x14ac:dyDescent="0.25">
      <c r="F6657" s="107"/>
      <c r="R6657" s="37"/>
    </row>
    <row r="6658" spans="6:18" s="32" customFormat="1" x14ac:dyDescent="0.25">
      <c r="F6658" s="107"/>
      <c r="R6658" s="37"/>
    </row>
    <row r="6659" spans="6:18" s="32" customFormat="1" x14ac:dyDescent="0.25">
      <c r="F6659" s="107"/>
      <c r="R6659" s="37"/>
    </row>
    <row r="6660" spans="6:18" s="32" customFormat="1" x14ac:dyDescent="0.25">
      <c r="F6660" s="107"/>
      <c r="R6660" s="37"/>
    </row>
    <row r="6661" spans="6:18" s="32" customFormat="1" x14ac:dyDescent="0.25">
      <c r="F6661" s="107"/>
      <c r="R6661" s="37"/>
    </row>
    <row r="6662" spans="6:18" s="32" customFormat="1" x14ac:dyDescent="0.25">
      <c r="F6662" s="107"/>
      <c r="R6662" s="37"/>
    </row>
    <row r="6663" spans="6:18" s="32" customFormat="1" x14ac:dyDescent="0.25">
      <c r="F6663" s="107"/>
      <c r="R6663" s="37"/>
    </row>
    <row r="6664" spans="6:18" s="32" customFormat="1" x14ac:dyDescent="0.25">
      <c r="F6664" s="107"/>
      <c r="R6664" s="37"/>
    </row>
    <row r="6665" spans="6:18" s="32" customFormat="1" x14ac:dyDescent="0.25">
      <c r="F6665" s="107"/>
      <c r="R6665" s="37"/>
    </row>
    <row r="6666" spans="6:18" s="32" customFormat="1" x14ac:dyDescent="0.25">
      <c r="F6666" s="107"/>
      <c r="R6666" s="37"/>
    </row>
    <row r="6667" spans="6:18" s="32" customFormat="1" x14ac:dyDescent="0.25">
      <c r="F6667" s="107"/>
      <c r="R6667" s="37"/>
    </row>
    <row r="6668" spans="6:18" s="32" customFormat="1" x14ac:dyDescent="0.25">
      <c r="F6668" s="107"/>
      <c r="R6668" s="37"/>
    </row>
    <row r="6669" spans="6:18" s="32" customFormat="1" x14ac:dyDescent="0.25">
      <c r="F6669" s="107"/>
      <c r="R6669" s="37"/>
    </row>
    <row r="6670" spans="6:18" s="32" customFormat="1" x14ac:dyDescent="0.25">
      <c r="F6670" s="107"/>
      <c r="R6670" s="37"/>
    </row>
    <row r="6671" spans="6:18" s="32" customFormat="1" x14ac:dyDescent="0.25">
      <c r="F6671" s="107"/>
      <c r="R6671" s="37"/>
    </row>
    <row r="6672" spans="6:18" s="32" customFormat="1" x14ac:dyDescent="0.25">
      <c r="F6672" s="107"/>
      <c r="R6672" s="37"/>
    </row>
    <row r="6673" spans="6:18" s="32" customFormat="1" x14ac:dyDescent="0.25">
      <c r="F6673" s="107"/>
      <c r="R6673" s="37"/>
    </row>
    <row r="6674" spans="6:18" s="32" customFormat="1" x14ac:dyDescent="0.25">
      <c r="F6674" s="107"/>
      <c r="R6674" s="37"/>
    </row>
    <row r="6675" spans="6:18" s="32" customFormat="1" x14ac:dyDescent="0.25">
      <c r="F6675" s="107"/>
      <c r="R6675" s="37"/>
    </row>
    <row r="6676" spans="6:18" s="32" customFormat="1" x14ac:dyDescent="0.25">
      <c r="F6676" s="107"/>
      <c r="R6676" s="37"/>
    </row>
    <row r="6677" spans="6:18" s="32" customFormat="1" x14ac:dyDescent="0.25">
      <c r="F6677" s="107"/>
      <c r="R6677" s="37"/>
    </row>
    <row r="6678" spans="6:18" s="32" customFormat="1" x14ac:dyDescent="0.25">
      <c r="F6678" s="107"/>
      <c r="R6678" s="37"/>
    </row>
    <row r="6679" spans="6:18" s="32" customFormat="1" x14ac:dyDescent="0.25">
      <c r="F6679" s="107"/>
      <c r="R6679" s="37"/>
    </row>
    <row r="6680" spans="6:18" s="32" customFormat="1" x14ac:dyDescent="0.25">
      <c r="F6680" s="107"/>
      <c r="R6680" s="37"/>
    </row>
    <row r="6681" spans="6:18" s="32" customFormat="1" x14ac:dyDescent="0.25">
      <c r="F6681" s="107"/>
      <c r="R6681" s="37"/>
    </row>
    <row r="6682" spans="6:18" s="32" customFormat="1" x14ac:dyDescent="0.25">
      <c r="F6682" s="107"/>
      <c r="R6682" s="37"/>
    </row>
    <row r="6683" spans="6:18" s="32" customFormat="1" x14ac:dyDescent="0.25">
      <c r="F6683" s="107"/>
      <c r="R6683" s="37"/>
    </row>
    <row r="6684" spans="6:18" s="32" customFormat="1" x14ac:dyDescent="0.25">
      <c r="F6684" s="107"/>
      <c r="R6684" s="37"/>
    </row>
    <row r="6685" spans="6:18" s="32" customFormat="1" x14ac:dyDescent="0.25">
      <c r="F6685" s="107"/>
      <c r="R6685" s="37"/>
    </row>
    <row r="6686" spans="6:18" s="32" customFormat="1" x14ac:dyDescent="0.25">
      <c r="F6686" s="107"/>
      <c r="R6686" s="37"/>
    </row>
    <row r="6687" spans="6:18" s="32" customFormat="1" x14ac:dyDescent="0.25">
      <c r="F6687" s="107"/>
      <c r="R6687" s="37"/>
    </row>
    <row r="6688" spans="6:18" s="32" customFormat="1" x14ac:dyDescent="0.25">
      <c r="F6688" s="107"/>
      <c r="R6688" s="37"/>
    </row>
    <row r="6689" spans="6:18" s="32" customFormat="1" x14ac:dyDescent="0.25">
      <c r="F6689" s="107"/>
      <c r="R6689" s="37"/>
    </row>
    <row r="6690" spans="6:18" s="32" customFormat="1" x14ac:dyDescent="0.25">
      <c r="F6690" s="107"/>
      <c r="R6690" s="37"/>
    </row>
    <row r="6691" spans="6:18" s="32" customFormat="1" x14ac:dyDescent="0.25">
      <c r="F6691" s="107"/>
      <c r="R6691" s="37"/>
    </row>
    <row r="6692" spans="6:18" s="32" customFormat="1" x14ac:dyDescent="0.25">
      <c r="F6692" s="107"/>
      <c r="R6692" s="37"/>
    </row>
    <row r="6693" spans="6:18" s="32" customFormat="1" x14ac:dyDescent="0.25">
      <c r="F6693" s="107"/>
      <c r="R6693" s="37"/>
    </row>
    <row r="6694" spans="6:18" s="32" customFormat="1" x14ac:dyDescent="0.25">
      <c r="F6694" s="107"/>
      <c r="R6694" s="37"/>
    </row>
    <row r="6695" spans="6:18" s="32" customFormat="1" x14ac:dyDescent="0.25">
      <c r="F6695" s="107"/>
      <c r="R6695" s="37"/>
    </row>
    <row r="6696" spans="6:18" s="32" customFormat="1" x14ac:dyDescent="0.25">
      <c r="F6696" s="107"/>
      <c r="R6696" s="37"/>
    </row>
    <row r="6697" spans="6:18" s="32" customFormat="1" x14ac:dyDescent="0.25">
      <c r="F6697" s="107"/>
      <c r="R6697" s="37"/>
    </row>
    <row r="6698" spans="6:18" s="32" customFormat="1" x14ac:dyDescent="0.25">
      <c r="F6698" s="107"/>
      <c r="R6698" s="37"/>
    </row>
    <row r="6699" spans="6:18" s="32" customFormat="1" x14ac:dyDescent="0.25">
      <c r="F6699" s="107"/>
      <c r="R6699" s="37"/>
    </row>
    <row r="6700" spans="6:18" s="32" customFormat="1" x14ac:dyDescent="0.25">
      <c r="F6700" s="107"/>
      <c r="R6700" s="37"/>
    </row>
    <row r="6701" spans="6:18" s="32" customFormat="1" x14ac:dyDescent="0.25">
      <c r="F6701" s="107"/>
      <c r="R6701" s="37"/>
    </row>
    <row r="6702" spans="6:18" s="32" customFormat="1" x14ac:dyDescent="0.25">
      <c r="F6702" s="107"/>
      <c r="R6702" s="37"/>
    </row>
    <row r="6703" spans="6:18" s="32" customFormat="1" x14ac:dyDescent="0.25">
      <c r="F6703" s="107"/>
      <c r="R6703" s="37"/>
    </row>
    <row r="6704" spans="6:18" s="32" customFormat="1" x14ac:dyDescent="0.25">
      <c r="F6704" s="107"/>
      <c r="R6704" s="37"/>
    </row>
    <row r="6705" spans="6:18" s="32" customFormat="1" x14ac:dyDescent="0.25">
      <c r="F6705" s="107"/>
      <c r="R6705" s="37"/>
    </row>
    <row r="6706" spans="6:18" s="32" customFormat="1" x14ac:dyDescent="0.25">
      <c r="F6706" s="107"/>
      <c r="R6706" s="37"/>
    </row>
    <row r="6707" spans="6:18" s="32" customFormat="1" x14ac:dyDescent="0.25">
      <c r="F6707" s="107"/>
      <c r="R6707" s="37"/>
    </row>
    <row r="6708" spans="6:18" s="32" customFormat="1" x14ac:dyDescent="0.25">
      <c r="F6708" s="107"/>
      <c r="R6708" s="37"/>
    </row>
    <row r="6709" spans="6:18" s="32" customFormat="1" x14ac:dyDescent="0.25">
      <c r="F6709" s="107"/>
      <c r="R6709" s="37"/>
    </row>
    <row r="6710" spans="6:18" s="32" customFormat="1" x14ac:dyDescent="0.25">
      <c r="F6710" s="107"/>
      <c r="R6710" s="37"/>
    </row>
    <row r="6711" spans="6:18" s="32" customFormat="1" x14ac:dyDescent="0.25">
      <c r="F6711" s="107"/>
      <c r="R6711" s="37"/>
    </row>
    <row r="6712" spans="6:18" s="32" customFormat="1" x14ac:dyDescent="0.25">
      <c r="F6712" s="107"/>
      <c r="R6712" s="37"/>
    </row>
    <row r="6713" spans="6:18" s="32" customFormat="1" x14ac:dyDescent="0.25">
      <c r="F6713" s="107"/>
      <c r="R6713" s="37"/>
    </row>
    <row r="6714" spans="6:18" s="32" customFormat="1" x14ac:dyDescent="0.25">
      <c r="F6714" s="107"/>
      <c r="R6714" s="37"/>
    </row>
    <row r="6715" spans="6:18" s="32" customFormat="1" x14ac:dyDescent="0.25">
      <c r="F6715" s="107"/>
      <c r="R6715" s="37"/>
    </row>
    <row r="6716" spans="6:18" s="32" customFormat="1" x14ac:dyDescent="0.25">
      <c r="F6716" s="107"/>
      <c r="R6716" s="37"/>
    </row>
    <row r="6717" spans="6:18" s="32" customFormat="1" x14ac:dyDescent="0.25">
      <c r="F6717" s="107"/>
      <c r="R6717" s="37"/>
    </row>
    <row r="6718" spans="6:18" s="32" customFormat="1" x14ac:dyDescent="0.25">
      <c r="F6718" s="107"/>
      <c r="R6718" s="37"/>
    </row>
    <row r="6719" spans="6:18" s="32" customFormat="1" x14ac:dyDescent="0.25">
      <c r="F6719" s="107"/>
      <c r="R6719" s="37"/>
    </row>
    <row r="6720" spans="6:18" s="32" customFormat="1" x14ac:dyDescent="0.25">
      <c r="F6720" s="107"/>
      <c r="R6720" s="37"/>
    </row>
    <row r="6721" spans="6:18" s="32" customFormat="1" x14ac:dyDescent="0.25">
      <c r="F6721" s="107"/>
      <c r="R6721" s="37"/>
    </row>
    <row r="6722" spans="6:18" s="32" customFormat="1" x14ac:dyDescent="0.25">
      <c r="F6722" s="107"/>
      <c r="R6722" s="37"/>
    </row>
    <row r="6723" spans="6:18" s="32" customFormat="1" x14ac:dyDescent="0.25">
      <c r="F6723" s="107"/>
      <c r="R6723" s="37"/>
    </row>
    <row r="6724" spans="6:18" s="32" customFormat="1" x14ac:dyDescent="0.25">
      <c r="F6724" s="107"/>
      <c r="R6724" s="37"/>
    </row>
    <row r="6725" spans="6:18" s="32" customFormat="1" x14ac:dyDescent="0.25">
      <c r="F6725" s="107"/>
      <c r="R6725" s="37"/>
    </row>
    <row r="6726" spans="6:18" s="32" customFormat="1" x14ac:dyDescent="0.25">
      <c r="F6726" s="107"/>
      <c r="R6726" s="37"/>
    </row>
    <row r="6727" spans="6:18" s="32" customFormat="1" x14ac:dyDescent="0.25">
      <c r="F6727" s="107"/>
      <c r="R6727" s="37"/>
    </row>
    <row r="6728" spans="6:18" s="32" customFormat="1" x14ac:dyDescent="0.25">
      <c r="F6728" s="107"/>
      <c r="R6728" s="37"/>
    </row>
    <row r="6729" spans="6:18" s="32" customFormat="1" x14ac:dyDescent="0.25">
      <c r="F6729" s="107"/>
      <c r="R6729" s="37"/>
    </row>
    <row r="6730" spans="6:18" s="32" customFormat="1" x14ac:dyDescent="0.25">
      <c r="F6730" s="107"/>
      <c r="R6730" s="37"/>
    </row>
    <row r="6731" spans="6:18" s="32" customFormat="1" x14ac:dyDescent="0.25">
      <c r="F6731" s="107"/>
      <c r="R6731" s="37"/>
    </row>
    <row r="6732" spans="6:18" s="32" customFormat="1" x14ac:dyDescent="0.25">
      <c r="F6732" s="107"/>
      <c r="R6732" s="37"/>
    </row>
    <row r="6733" spans="6:18" s="32" customFormat="1" x14ac:dyDescent="0.25">
      <c r="F6733" s="107"/>
      <c r="R6733" s="37"/>
    </row>
    <row r="6734" spans="6:18" s="32" customFormat="1" x14ac:dyDescent="0.25">
      <c r="F6734" s="107"/>
      <c r="R6734" s="37"/>
    </row>
    <row r="6735" spans="6:18" s="32" customFormat="1" x14ac:dyDescent="0.25">
      <c r="F6735" s="107"/>
      <c r="R6735" s="37"/>
    </row>
    <row r="6736" spans="6:18" s="32" customFormat="1" x14ac:dyDescent="0.25">
      <c r="F6736" s="107"/>
      <c r="R6736" s="37"/>
    </row>
    <row r="6737" spans="6:18" s="32" customFormat="1" x14ac:dyDescent="0.25">
      <c r="F6737" s="107"/>
      <c r="R6737" s="37"/>
    </row>
    <row r="6738" spans="6:18" s="32" customFormat="1" x14ac:dyDescent="0.25">
      <c r="F6738" s="107"/>
      <c r="R6738" s="37"/>
    </row>
    <row r="6739" spans="6:18" s="32" customFormat="1" x14ac:dyDescent="0.25">
      <c r="F6739" s="107"/>
      <c r="R6739" s="37"/>
    </row>
    <row r="6740" spans="6:18" s="32" customFormat="1" x14ac:dyDescent="0.25">
      <c r="F6740" s="107"/>
      <c r="R6740" s="37"/>
    </row>
    <row r="6741" spans="6:18" s="32" customFormat="1" x14ac:dyDescent="0.25">
      <c r="F6741" s="107"/>
      <c r="R6741" s="37"/>
    </row>
    <row r="6742" spans="6:18" s="32" customFormat="1" x14ac:dyDescent="0.25">
      <c r="F6742" s="107"/>
      <c r="R6742" s="37"/>
    </row>
    <row r="6743" spans="6:18" s="32" customFormat="1" x14ac:dyDescent="0.25">
      <c r="F6743" s="107"/>
      <c r="R6743" s="37"/>
    </row>
    <row r="6744" spans="6:18" s="32" customFormat="1" x14ac:dyDescent="0.25">
      <c r="F6744" s="107"/>
      <c r="R6744" s="37"/>
    </row>
    <row r="6745" spans="6:18" s="32" customFormat="1" x14ac:dyDescent="0.25">
      <c r="F6745" s="107"/>
      <c r="R6745" s="37"/>
    </row>
    <row r="6746" spans="6:18" s="32" customFormat="1" x14ac:dyDescent="0.25">
      <c r="F6746" s="107"/>
      <c r="R6746" s="37"/>
    </row>
    <row r="6747" spans="6:18" s="32" customFormat="1" x14ac:dyDescent="0.25">
      <c r="F6747" s="107"/>
      <c r="R6747" s="37"/>
    </row>
    <row r="6748" spans="6:18" s="32" customFormat="1" x14ac:dyDescent="0.25">
      <c r="F6748" s="107"/>
      <c r="R6748" s="37"/>
    </row>
    <row r="6749" spans="6:18" s="32" customFormat="1" x14ac:dyDescent="0.25">
      <c r="F6749" s="107"/>
      <c r="R6749" s="37"/>
    </row>
    <row r="6750" spans="6:18" s="32" customFormat="1" x14ac:dyDescent="0.25">
      <c r="F6750" s="107"/>
      <c r="R6750" s="37"/>
    </row>
    <row r="6751" spans="6:18" s="32" customFormat="1" x14ac:dyDescent="0.25">
      <c r="F6751" s="107"/>
      <c r="R6751" s="37"/>
    </row>
    <row r="6752" spans="6:18" s="32" customFormat="1" x14ac:dyDescent="0.25">
      <c r="F6752" s="107"/>
      <c r="R6752" s="37"/>
    </row>
    <row r="6753" spans="6:18" s="32" customFormat="1" x14ac:dyDescent="0.25">
      <c r="F6753" s="107"/>
      <c r="R6753" s="37"/>
    </row>
    <row r="6754" spans="6:18" s="32" customFormat="1" x14ac:dyDescent="0.25">
      <c r="F6754" s="107"/>
      <c r="R6754" s="37"/>
    </row>
    <row r="6755" spans="6:18" s="32" customFormat="1" x14ac:dyDescent="0.25">
      <c r="F6755" s="107"/>
      <c r="R6755" s="37"/>
    </row>
    <row r="6756" spans="6:18" s="32" customFormat="1" x14ac:dyDescent="0.25">
      <c r="F6756" s="107"/>
      <c r="R6756" s="37"/>
    </row>
    <row r="6757" spans="6:18" s="32" customFormat="1" x14ac:dyDescent="0.25">
      <c r="F6757" s="107"/>
      <c r="R6757" s="37"/>
    </row>
    <row r="6758" spans="6:18" s="32" customFormat="1" x14ac:dyDescent="0.25">
      <c r="F6758" s="107"/>
      <c r="R6758" s="37"/>
    </row>
    <row r="6759" spans="6:18" s="32" customFormat="1" x14ac:dyDescent="0.25">
      <c r="F6759" s="107"/>
      <c r="R6759" s="37"/>
    </row>
    <row r="6760" spans="6:18" s="32" customFormat="1" x14ac:dyDescent="0.25">
      <c r="F6760" s="107"/>
      <c r="R6760" s="37"/>
    </row>
    <row r="6761" spans="6:18" s="32" customFormat="1" x14ac:dyDescent="0.25">
      <c r="F6761" s="107"/>
      <c r="R6761" s="37"/>
    </row>
    <row r="6762" spans="6:18" s="32" customFormat="1" x14ac:dyDescent="0.25">
      <c r="F6762" s="107"/>
      <c r="R6762" s="37"/>
    </row>
    <row r="6763" spans="6:18" s="32" customFormat="1" x14ac:dyDescent="0.25">
      <c r="F6763" s="107"/>
      <c r="R6763" s="37"/>
    </row>
    <row r="6764" spans="6:18" s="32" customFormat="1" x14ac:dyDescent="0.25">
      <c r="F6764" s="107"/>
      <c r="R6764" s="37"/>
    </row>
    <row r="6765" spans="6:18" s="32" customFormat="1" x14ac:dyDescent="0.25">
      <c r="F6765" s="107"/>
      <c r="R6765" s="37"/>
    </row>
    <row r="6766" spans="6:18" s="32" customFormat="1" x14ac:dyDescent="0.25">
      <c r="F6766" s="107"/>
      <c r="R6766" s="37"/>
    </row>
    <row r="6767" spans="6:18" s="32" customFormat="1" x14ac:dyDescent="0.25">
      <c r="F6767" s="107"/>
      <c r="R6767" s="37"/>
    </row>
    <row r="6768" spans="6:18" s="32" customFormat="1" x14ac:dyDescent="0.25">
      <c r="F6768" s="107"/>
      <c r="R6768" s="37"/>
    </row>
    <row r="6769" spans="6:18" s="32" customFormat="1" x14ac:dyDescent="0.25">
      <c r="F6769" s="107"/>
      <c r="R6769" s="37"/>
    </row>
    <row r="6770" spans="6:18" s="32" customFormat="1" x14ac:dyDescent="0.25">
      <c r="F6770" s="107"/>
      <c r="R6770" s="37"/>
    </row>
    <row r="6771" spans="6:18" s="32" customFormat="1" x14ac:dyDescent="0.25">
      <c r="F6771" s="107"/>
      <c r="R6771" s="37"/>
    </row>
    <row r="6772" spans="6:18" s="32" customFormat="1" x14ac:dyDescent="0.25">
      <c r="F6772" s="107"/>
      <c r="R6772" s="37"/>
    </row>
    <row r="6773" spans="6:18" s="32" customFormat="1" x14ac:dyDescent="0.25">
      <c r="F6773" s="107"/>
      <c r="R6773" s="37"/>
    </row>
    <row r="6774" spans="6:18" s="32" customFormat="1" x14ac:dyDescent="0.25">
      <c r="F6774" s="107"/>
      <c r="R6774" s="37"/>
    </row>
    <row r="6775" spans="6:18" s="32" customFormat="1" x14ac:dyDescent="0.25">
      <c r="F6775" s="107"/>
      <c r="R6775" s="37"/>
    </row>
    <row r="6776" spans="6:18" s="32" customFormat="1" x14ac:dyDescent="0.25">
      <c r="F6776" s="107"/>
      <c r="R6776" s="37"/>
    </row>
    <row r="6777" spans="6:18" s="32" customFormat="1" x14ac:dyDescent="0.25">
      <c r="F6777" s="107"/>
      <c r="R6777" s="37"/>
    </row>
    <row r="6778" spans="6:18" s="32" customFormat="1" x14ac:dyDescent="0.25">
      <c r="F6778" s="107"/>
      <c r="R6778" s="37"/>
    </row>
    <row r="6779" spans="6:18" s="32" customFormat="1" x14ac:dyDescent="0.25">
      <c r="F6779" s="107"/>
      <c r="R6779" s="37"/>
    </row>
    <row r="6780" spans="6:18" s="32" customFormat="1" x14ac:dyDescent="0.25">
      <c r="F6780" s="107"/>
      <c r="R6780" s="37"/>
    </row>
    <row r="6781" spans="6:18" s="32" customFormat="1" x14ac:dyDescent="0.25">
      <c r="F6781" s="107"/>
      <c r="R6781" s="37"/>
    </row>
    <row r="6782" spans="6:18" s="32" customFormat="1" x14ac:dyDescent="0.25">
      <c r="F6782" s="107"/>
      <c r="R6782" s="37"/>
    </row>
    <row r="6783" spans="6:18" s="32" customFormat="1" x14ac:dyDescent="0.25">
      <c r="F6783" s="107"/>
      <c r="R6783" s="37"/>
    </row>
    <row r="6784" spans="6:18" s="32" customFormat="1" x14ac:dyDescent="0.25">
      <c r="F6784" s="107"/>
      <c r="R6784" s="37"/>
    </row>
    <row r="6785" spans="6:18" s="32" customFormat="1" x14ac:dyDescent="0.25">
      <c r="F6785" s="107"/>
      <c r="R6785" s="37"/>
    </row>
    <row r="6786" spans="6:18" s="32" customFormat="1" x14ac:dyDescent="0.25">
      <c r="F6786" s="107"/>
      <c r="R6786" s="37"/>
    </row>
    <row r="6787" spans="6:18" s="32" customFormat="1" x14ac:dyDescent="0.25">
      <c r="F6787" s="107"/>
      <c r="R6787" s="37"/>
    </row>
    <row r="6788" spans="6:18" s="32" customFormat="1" x14ac:dyDescent="0.25">
      <c r="F6788" s="107"/>
      <c r="R6788" s="37"/>
    </row>
    <row r="6789" spans="6:18" s="32" customFormat="1" x14ac:dyDescent="0.25">
      <c r="F6789" s="107"/>
      <c r="R6789" s="37"/>
    </row>
    <row r="6790" spans="6:18" s="32" customFormat="1" x14ac:dyDescent="0.25">
      <c r="F6790" s="107"/>
      <c r="R6790" s="37"/>
    </row>
    <row r="6791" spans="6:18" s="32" customFormat="1" x14ac:dyDescent="0.25">
      <c r="F6791" s="107"/>
      <c r="R6791" s="37"/>
    </row>
    <row r="6792" spans="6:18" s="32" customFormat="1" x14ac:dyDescent="0.25">
      <c r="F6792" s="107"/>
      <c r="R6792" s="37"/>
    </row>
    <row r="6793" spans="6:18" s="32" customFormat="1" x14ac:dyDescent="0.25">
      <c r="F6793" s="107"/>
      <c r="R6793" s="37"/>
    </row>
    <row r="6794" spans="6:18" s="32" customFormat="1" x14ac:dyDescent="0.25">
      <c r="F6794" s="107"/>
      <c r="R6794" s="37"/>
    </row>
    <row r="6795" spans="6:18" s="32" customFormat="1" x14ac:dyDescent="0.25">
      <c r="F6795" s="107"/>
      <c r="R6795" s="37"/>
    </row>
    <row r="6796" spans="6:18" s="32" customFormat="1" x14ac:dyDescent="0.25">
      <c r="F6796" s="107"/>
      <c r="R6796" s="37"/>
    </row>
    <row r="6797" spans="6:18" s="32" customFormat="1" x14ac:dyDescent="0.25">
      <c r="F6797" s="107"/>
      <c r="R6797" s="37"/>
    </row>
    <row r="6798" spans="6:18" s="32" customFormat="1" x14ac:dyDescent="0.25">
      <c r="F6798" s="107"/>
      <c r="R6798" s="37"/>
    </row>
    <row r="6799" spans="6:18" s="32" customFormat="1" x14ac:dyDescent="0.25">
      <c r="F6799" s="107"/>
      <c r="R6799" s="37"/>
    </row>
    <row r="6800" spans="6:18" s="32" customFormat="1" x14ac:dyDescent="0.25">
      <c r="F6800" s="107"/>
      <c r="R6800" s="37"/>
    </row>
    <row r="6801" spans="6:18" s="32" customFormat="1" x14ac:dyDescent="0.25">
      <c r="F6801" s="107"/>
      <c r="R6801" s="37"/>
    </row>
    <row r="6802" spans="6:18" s="32" customFormat="1" x14ac:dyDescent="0.25">
      <c r="F6802" s="107"/>
      <c r="R6802" s="37"/>
    </row>
    <row r="6803" spans="6:18" s="32" customFormat="1" x14ac:dyDescent="0.25">
      <c r="F6803" s="107"/>
      <c r="R6803" s="37"/>
    </row>
    <row r="6804" spans="6:18" s="32" customFormat="1" x14ac:dyDescent="0.25">
      <c r="F6804" s="107"/>
      <c r="R6804" s="37"/>
    </row>
    <row r="6805" spans="6:18" s="32" customFormat="1" x14ac:dyDescent="0.25">
      <c r="F6805" s="107"/>
      <c r="R6805" s="37"/>
    </row>
    <row r="6806" spans="6:18" s="32" customFormat="1" x14ac:dyDescent="0.25">
      <c r="F6806" s="107"/>
      <c r="R6806" s="37"/>
    </row>
    <row r="6807" spans="6:18" s="32" customFormat="1" x14ac:dyDescent="0.25">
      <c r="F6807" s="107"/>
      <c r="R6807" s="37"/>
    </row>
    <row r="6808" spans="6:18" s="32" customFormat="1" x14ac:dyDescent="0.25">
      <c r="F6808" s="107"/>
      <c r="R6808" s="37"/>
    </row>
    <row r="6809" spans="6:18" s="32" customFormat="1" x14ac:dyDescent="0.25">
      <c r="F6809" s="107"/>
      <c r="R6809" s="37"/>
    </row>
    <row r="6810" spans="6:18" s="32" customFormat="1" x14ac:dyDescent="0.25">
      <c r="F6810" s="107"/>
      <c r="R6810" s="37"/>
    </row>
    <row r="6811" spans="6:18" s="32" customFormat="1" x14ac:dyDescent="0.25">
      <c r="F6811" s="107"/>
      <c r="R6811" s="37"/>
    </row>
    <row r="6812" spans="6:18" s="32" customFormat="1" x14ac:dyDescent="0.25">
      <c r="F6812" s="107"/>
      <c r="R6812" s="37"/>
    </row>
    <row r="6813" spans="6:18" s="32" customFormat="1" x14ac:dyDescent="0.25">
      <c r="F6813" s="107"/>
      <c r="R6813" s="37"/>
    </row>
    <row r="6814" spans="6:18" s="32" customFormat="1" x14ac:dyDescent="0.25">
      <c r="F6814" s="107"/>
      <c r="R6814" s="37"/>
    </row>
    <row r="6815" spans="6:18" s="32" customFormat="1" x14ac:dyDescent="0.25">
      <c r="F6815" s="107"/>
      <c r="R6815" s="37"/>
    </row>
    <row r="6816" spans="6:18" s="32" customFormat="1" x14ac:dyDescent="0.25">
      <c r="F6816" s="107"/>
      <c r="R6816" s="37"/>
    </row>
    <row r="6817" spans="6:18" s="32" customFormat="1" x14ac:dyDescent="0.25">
      <c r="F6817" s="107"/>
      <c r="R6817" s="37"/>
    </row>
    <row r="6818" spans="6:18" s="32" customFormat="1" x14ac:dyDescent="0.25">
      <c r="F6818" s="107"/>
      <c r="R6818" s="37"/>
    </row>
    <row r="6819" spans="6:18" s="32" customFormat="1" x14ac:dyDescent="0.25">
      <c r="F6819" s="107"/>
      <c r="R6819" s="37"/>
    </row>
    <row r="6820" spans="6:18" s="32" customFormat="1" x14ac:dyDescent="0.25">
      <c r="F6820" s="107"/>
      <c r="R6820" s="37"/>
    </row>
    <row r="6821" spans="6:18" s="32" customFormat="1" x14ac:dyDescent="0.25">
      <c r="F6821" s="107"/>
      <c r="R6821" s="37"/>
    </row>
    <row r="6822" spans="6:18" s="32" customFormat="1" x14ac:dyDescent="0.25">
      <c r="F6822" s="107"/>
      <c r="R6822" s="37"/>
    </row>
    <row r="6823" spans="6:18" s="32" customFormat="1" x14ac:dyDescent="0.25">
      <c r="F6823" s="107"/>
      <c r="R6823" s="37"/>
    </row>
    <row r="6824" spans="6:18" s="32" customFormat="1" x14ac:dyDescent="0.25">
      <c r="F6824" s="107"/>
      <c r="R6824" s="37"/>
    </row>
    <row r="6825" spans="6:18" s="32" customFormat="1" x14ac:dyDescent="0.25">
      <c r="F6825" s="107"/>
      <c r="R6825" s="37"/>
    </row>
    <row r="6826" spans="6:18" s="32" customFormat="1" x14ac:dyDescent="0.25">
      <c r="F6826" s="107"/>
      <c r="R6826" s="37"/>
    </row>
    <row r="6827" spans="6:18" s="32" customFormat="1" x14ac:dyDescent="0.25">
      <c r="F6827" s="107"/>
      <c r="R6827" s="37"/>
    </row>
    <row r="6828" spans="6:18" s="32" customFormat="1" x14ac:dyDescent="0.25">
      <c r="F6828" s="107"/>
      <c r="R6828" s="37"/>
    </row>
    <row r="6829" spans="6:18" s="32" customFormat="1" x14ac:dyDescent="0.25">
      <c r="F6829" s="107"/>
      <c r="R6829" s="37"/>
    </row>
    <row r="6830" spans="6:18" s="32" customFormat="1" x14ac:dyDescent="0.25">
      <c r="F6830" s="107"/>
      <c r="R6830" s="37"/>
    </row>
    <row r="6831" spans="6:18" s="32" customFormat="1" x14ac:dyDescent="0.25">
      <c r="F6831" s="107"/>
      <c r="R6831" s="37"/>
    </row>
    <row r="6832" spans="6:18" s="32" customFormat="1" x14ac:dyDescent="0.25">
      <c r="F6832" s="107"/>
      <c r="R6832" s="37"/>
    </row>
    <row r="6833" spans="6:18" s="32" customFormat="1" x14ac:dyDescent="0.25">
      <c r="F6833" s="107"/>
      <c r="R6833" s="37"/>
    </row>
    <row r="6834" spans="6:18" s="32" customFormat="1" x14ac:dyDescent="0.25">
      <c r="F6834" s="107"/>
      <c r="R6834" s="37"/>
    </row>
    <row r="6835" spans="6:18" s="32" customFormat="1" x14ac:dyDescent="0.25">
      <c r="F6835" s="107"/>
      <c r="R6835" s="37"/>
    </row>
    <row r="6836" spans="6:18" s="32" customFormat="1" x14ac:dyDescent="0.25">
      <c r="F6836" s="107"/>
      <c r="R6836" s="37"/>
    </row>
    <row r="6837" spans="6:18" s="32" customFormat="1" x14ac:dyDescent="0.25">
      <c r="F6837" s="107"/>
      <c r="R6837" s="37"/>
    </row>
    <row r="6838" spans="6:18" s="32" customFormat="1" x14ac:dyDescent="0.25">
      <c r="F6838" s="107"/>
      <c r="R6838" s="37"/>
    </row>
    <row r="6839" spans="6:18" s="32" customFormat="1" x14ac:dyDescent="0.25">
      <c r="F6839" s="107"/>
      <c r="R6839" s="37"/>
    </row>
    <row r="6840" spans="6:18" s="32" customFormat="1" x14ac:dyDescent="0.25">
      <c r="F6840" s="107"/>
      <c r="R6840" s="37"/>
    </row>
    <row r="6841" spans="6:18" s="32" customFormat="1" x14ac:dyDescent="0.25">
      <c r="F6841" s="107"/>
      <c r="R6841" s="37"/>
    </row>
    <row r="6842" spans="6:18" s="32" customFormat="1" x14ac:dyDescent="0.25">
      <c r="F6842" s="107"/>
      <c r="R6842" s="37"/>
    </row>
    <row r="6843" spans="6:18" s="32" customFormat="1" x14ac:dyDescent="0.25">
      <c r="F6843" s="107"/>
      <c r="R6843" s="37"/>
    </row>
    <row r="6844" spans="6:18" s="32" customFormat="1" x14ac:dyDescent="0.25">
      <c r="F6844" s="107"/>
      <c r="R6844" s="37"/>
    </row>
    <row r="6845" spans="6:18" s="32" customFormat="1" x14ac:dyDescent="0.25">
      <c r="F6845" s="107"/>
      <c r="R6845" s="37"/>
    </row>
    <row r="6846" spans="6:18" s="32" customFormat="1" x14ac:dyDescent="0.25">
      <c r="F6846" s="107"/>
      <c r="R6846" s="37"/>
    </row>
    <row r="6847" spans="6:18" s="32" customFormat="1" x14ac:dyDescent="0.25">
      <c r="F6847" s="107"/>
      <c r="R6847" s="37"/>
    </row>
    <row r="6848" spans="6:18" s="32" customFormat="1" x14ac:dyDescent="0.25">
      <c r="F6848" s="107"/>
      <c r="R6848" s="37"/>
    </row>
    <row r="6849" spans="6:18" s="32" customFormat="1" x14ac:dyDescent="0.25">
      <c r="F6849" s="107"/>
      <c r="R6849" s="37"/>
    </row>
    <row r="6850" spans="6:18" s="32" customFormat="1" x14ac:dyDescent="0.25">
      <c r="F6850" s="107"/>
      <c r="R6850" s="37"/>
    </row>
    <row r="6851" spans="6:18" s="32" customFormat="1" x14ac:dyDescent="0.25">
      <c r="F6851" s="107"/>
      <c r="R6851" s="37"/>
    </row>
    <row r="6852" spans="6:18" s="32" customFormat="1" x14ac:dyDescent="0.25">
      <c r="F6852" s="107"/>
      <c r="R6852" s="37"/>
    </row>
    <row r="6853" spans="6:18" s="32" customFormat="1" x14ac:dyDescent="0.25">
      <c r="F6853" s="107"/>
      <c r="R6853" s="37"/>
    </row>
    <row r="6854" spans="6:18" s="32" customFormat="1" x14ac:dyDescent="0.25">
      <c r="F6854" s="107"/>
      <c r="R6854" s="37"/>
    </row>
    <row r="6855" spans="6:18" s="32" customFormat="1" x14ac:dyDescent="0.25">
      <c r="F6855" s="107"/>
      <c r="R6855" s="37"/>
    </row>
    <row r="6856" spans="6:18" s="32" customFormat="1" x14ac:dyDescent="0.25">
      <c r="F6856" s="107"/>
      <c r="R6856" s="37"/>
    </row>
    <row r="6857" spans="6:18" s="32" customFormat="1" x14ac:dyDescent="0.25">
      <c r="F6857" s="107"/>
      <c r="R6857" s="37"/>
    </row>
    <row r="6858" spans="6:18" s="32" customFormat="1" x14ac:dyDescent="0.25">
      <c r="F6858" s="107"/>
      <c r="R6858" s="37"/>
    </row>
    <row r="6859" spans="6:18" s="32" customFormat="1" x14ac:dyDescent="0.25">
      <c r="F6859" s="107"/>
      <c r="R6859" s="37"/>
    </row>
    <row r="6860" spans="6:18" s="32" customFormat="1" x14ac:dyDescent="0.25">
      <c r="F6860" s="107"/>
      <c r="R6860" s="37"/>
    </row>
    <row r="6861" spans="6:18" s="32" customFormat="1" x14ac:dyDescent="0.25">
      <c r="F6861" s="107"/>
      <c r="R6861" s="37"/>
    </row>
    <row r="6862" spans="6:18" s="32" customFormat="1" x14ac:dyDescent="0.25">
      <c r="F6862" s="107"/>
      <c r="R6862" s="37"/>
    </row>
    <row r="6863" spans="6:18" s="32" customFormat="1" x14ac:dyDescent="0.25">
      <c r="F6863" s="107"/>
      <c r="R6863" s="37"/>
    </row>
    <row r="6864" spans="6:18" s="32" customFormat="1" x14ac:dyDescent="0.25">
      <c r="F6864" s="107"/>
      <c r="R6864" s="37"/>
    </row>
    <row r="6865" spans="6:18" s="32" customFormat="1" x14ac:dyDescent="0.25">
      <c r="F6865" s="107"/>
      <c r="R6865" s="37"/>
    </row>
    <row r="6866" spans="6:18" s="32" customFormat="1" x14ac:dyDescent="0.25">
      <c r="F6866" s="107"/>
      <c r="R6866" s="37"/>
    </row>
    <row r="6867" spans="6:18" s="32" customFormat="1" x14ac:dyDescent="0.25">
      <c r="F6867" s="107"/>
      <c r="R6867" s="37"/>
    </row>
    <row r="6868" spans="6:18" s="32" customFormat="1" x14ac:dyDescent="0.25">
      <c r="F6868" s="107"/>
      <c r="R6868" s="37"/>
    </row>
    <row r="6869" spans="6:18" s="32" customFormat="1" x14ac:dyDescent="0.25">
      <c r="F6869" s="107"/>
      <c r="R6869" s="37"/>
    </row>
    <row r="6870" spans="6:18" s="32" customFormat="1" x14ac:dyDescent="0.25">
      <c r="F6870" s="107"/>
      <c r="R6870" s="37"/>
    </row>
    <row r="6871" spans="6:18" s="32" customFormat="1" x14ac:dyDescent="0.25">
      <c r="F6871" s="107"/>
      <c r="R6871" s="37"/>
    </row>
    <row r="6872" spans="6:18" s="32" customFormat="1" x14ac:dyDescent="0.25">
      <c r="F6872" s="107"/>
      <c r="R6872" s="37"/>
    </row>
    <row r="6873" spans="6:18" s="32" customFormat="1" x14ac:dyDescent="0.25">
      <c r="F6873" s="107"/>
      <c r="R6873" s="37"/>
    </row>
    <row r="6874" spans="6:18" s="32" customFormat="1" x14ac:dyDescent="0.25">
      <c r="F6874" s="107"/>
      <c r="R6874" s="37"/>
    </row>
    <row r="6875" spans="6:18" s="32" customFormat="1" x14ac:dyDescent="0.25">
      <c r="F6875" s="107"/>
      <c r="R6875" s="37"/>
    </row>
    <row r="6876" spans="6:18" s="32" customFormat="1" x14ac:dyDescent="0.25">
      <c r="F6876" s="107"/>
      <c r="R6876" s="37"/>
    </row>
    <row r="6877" spans="6:18" s="32" customFormat="1" x14ac:dyDescent="0.25">
      <c r="F6877" s="107"/>
      <c r="R6877" s="37"/>
    </row>
    <row r="6878" spans="6:18" s="32" customFormat="1" x14ac:dyDescent="0.25">
      <c r="F6878" s="107"/>
      <c r="R6878" s="37"/>
    </row>
    <row r="6879" spans="6:18" s="32" customFormat="1" x14ac:dyDescent="0.25">
      <c r="F6879" s="107"/>
      <c r="R6879" s="37"/>
    </row>
    <row r="6880" spans="6:18" s="32" customFormat="1" x14ac:dyDescent="0.25">
      <c r="F6880" s="107"/>
      <c r="R6880" s="37"/>
    </row>
    <row r="6881" spans="6:18" s="32" customFormat="1" x14ac:dyDescent="0.25">
      <c r="F6881" s="107"/>
      <c r="R6881" s="37"/>
    </row>
    <row r="6882" spans="6:18" s="32" customFormat="1" x14ac:dyDescent="0.25">
      <c r="F6882" s="107"/>
      <c r="R6882" s="37"/>
    </row>
    <row r="6883" spans="6:18" s="32" customFormat="1" x14ac:dyDescent="0.25">
      <c r="F6883" s="107"/>
      <c r="R6883" s="37"/>
    </row>
    <row r="6884" spans="6:18" s="32" customFormat="1" x14ac:dyDescent="0.25">
      <c r="F6884" s="107"/>
      <c r="R6884" s="37"/>
    </row>
    <row r="6885" spans="6:18" s="32" customFormat="1" x14ac:dyDescent="0.25">
      <c r="F6885" s="107"/>
      <c r="R6885" s="37"/>
    </row>
    <row r="6886" spans="6:18" s="32" customFormat="1" x14ac:dyDescent="0.25">
      <c r="F6886" s="107"/>
      <c r="R6886" s="37"/>
    </row>
    <row r="6887" spans="6:18" s="32" customFormat="1" x14ac:dyDescent="0.25">
      <c r="F6887" s="107"/>
      <c r="R6887" s="37"/>
    </row>
    <row r="6888" spans="6:18" s="32" customFormat="1" x14ac:dyDescent="0.25">
      <c r="F6888" s="107"/>
      <c r="R6888" s="37"/>
    </row>
    <row r="6889" spans="6:18" s="32" customFormat="1" x14ac:dyDescent="0.25">
      <c r="F6889" s="107"/>
      <c r="R6889" s="37"/>
    </row>
    <row r="6890" spans="6:18" s="32" customFormat="1" x14ac:dyDescent="0.25">
      <c r="F6890" s="107"/>
      <c r="R6890" s="37"/>
    </row>
    <row r="6891" spans="6:18" s="32" customFormat="1" x14ac:dyDescent="0.25">
      <c r="F6891" s="107"/>
      <c r="R6891" s="37"/>
    </row>
    <row r="6892" spans="6:18" s="32" customFormat="1" x14ac:dyDescent="0.25">
      <c r="F6892" s="107"/>
      <c r="R6892" s="37"/>
    </row>
    <row r="6893" spans="6:18" s="32" customFormat="1" x14ac:dyDescent="0.25">
      <c r="F6893" s="107"/>
      <c r="R6893" s="37"/>
    </row>
    <row r="6894" spans="6:18" s="32" customFormat="1" x14ac:dyDescent="0.25">
      <c r="F6894" s="107"/>
      <c r="R6894" s="37"/>
    </row>
    <row r="6895" spans="6:18" s="32" customFormat="1" x14ac:dyDescent="0.25">
      <c r="F6895" s="107"/>
      <c r="R6895" s="37"/>
    </row>
    <row r="6896" spans="6:18" s="32" customFormat="1" x14ac:dyDescent="0.25">
      <c r="F6896" s="107"/>
      <c r="R6896" s="37"/>
    </row>
    <row r="6897" spans="6:18" s="32" customFormat="1" x14ac:dyDescent="0.25">
      <c r="F6897" s="107"/>
      <c r="R6897" s="37"/>
    </row>
    <row r="6898" spans="6:18" s="32" customFormat="1" x14ac:dyDescent="0.25">
      <c r="F6898" s="107"/>
      <c r="R6898" s="37"/>
    </row>
    <row r="6899" spans="6:18" s="32" customFormat="1" x14ac:dyDescent="0.25">
      <c r="F6899" s="107"/>
      <c r="R6899" s="37"/>
    </row>
    <row r="6900" spans="6:18" s="32" customFormat="1" x14ac:dyDescent="0.25">
      <c r="F6900" s="107"/>
      <c r="R6900" s="37"/>
    </row>
    <row r="6901" spans="6:18" s="32" customFormat="1" x14ac:dyDescent="0.25">
      <c r="F6901" s="107"/>
      <c r="R6901" s="37"/>
    </row>
    <row r="6902" spans="6:18" s="32" customFormat="1" x14ac:dyDescent="0.25">
      <c r="F6902" s="107"/>
      <c r="R6902" s="37"/>
    </row>
    <row r="6903" spans="6:18" s="32" customFormat="1" x14ac:dyDescent="0.25">
      <c r="F6903" s="107"/>
      <c r="R6903" s="37"/>
    </row>
    <row r="6904" spans="6:18" s="32" customFormat="1" x14ac:dyDescent="0.25">
      <c r="F6904" s="107"/>
      <c r="R6904" s="37"/>
    </row>
    <row r="6905" spans="6:18" s="32" customFormat="1" x14ac:dyDescent="0.25">
      <c r="F6905" s="107"/>
      <c r="R6905" s="37"/>
    </row>
    <row r="6906" spans="6:18" s="32" customFormat="1" x14ac:dyDescent="0.25">
      <c r="F6906" s="107"/>
      <c r="R6906" s="37"/>
    </row>
    <row r="6907" spans="6:18" s="32" customFormat="1" x14ac:dyDescent="0.25">
      <c r="F6907" s="107"/>
      <c r="R6907" s="37"/>
    </row>
    <row r="6908" spans="6:18" s="32" customFormat="1" x14ac:dyDescent="0.25">
      <c r="F6908" s="107"/>
      <c r="R6908" s="37"/>
    </row>
    <row r="6909" spans="6:18" s="32" customFormat="1" x14ac:dyDescent="0.25">
      <c r="F6909" s="107"/>
      <c r="R6909" s="37"/>
    </row>
    <row r="6910" spans="6:18" s="32" customFormat="1" x14ac:dyDescent="0.25">
      <c r="F6910" s="107"/>
      <c r="R6910" s="37"/>
    </row>
    <row r="6911" spans="6:18" s="32" customFormat="1" x14ac:dyDescent="0.25">
      <c r="F6911" s="107"/>
      <c r="R6911" s="37"/>
    </row>
    <row r="6912" spans="6:18" s="32" customFormat="1" x14ac:dyDescent="0.25">
      <c r="F6912" s="107"/>
      <c r="R6912" s="37"/>
    </row>
    <row r="6913" spans="6:18" s="32" customFormat="1" x14ac:dyDescent="0.25">
      <c r="F6913" s="107"/>
      <c r="R6913" s="37"/>
    </row>
    <row r="6914" spans="6:18" s="32" customFormat="1" x14ac:dyDescent="0.25">
      <c r="F6914" s="107"/>
      <c r="R6914" s="37"/>
    </row>
    <row r="6915" spans="6:18" s="32" customFormat="1" x14ac:dyDescent="0.25">
      <c r="F6915" s="107"/>
      <c r="R6915" s="37"/>
    </row>
    <row r="6916" spans="6:18" s="32" customFormat="1" x14ac:dyDescent="0.25">
      <c r="F6916" s="107"/>
      <c r="R6916" s="37"/>
    </row>
    <row r="6917" spans="6:18" s="32" customFormat="1" x14ac:dyDescent="0.25">
      <c r="F6917" s="107"/>
      <c r="R6917" s="37"/>
    </row>
    <row r="6918" spans="6:18" s="32" customFormat="1" x14ac:dyDescent="0.25">
      <c r="F6918" s="107"/>
      <c r="R6918" s="37"/>
    </row>
    <row r="6919" spans="6:18" s="32" customFormat="1" x14ac:dyDescent="0.25">
      <c r="F6919" s="107"/>
      <c r="R6919" s="37"/>
    </row>
    <row r="6920" spans="6:18" s="32" customFormat="1" x14ac:dyDescent="0.25">
      <c r="F6920" s="107"/>
      <c r="R6920" s="37"/>
    </row>
    <row r="6921" spans="6:18" s="32" customFormat="1" x14ac:dyDescent="0.25">
      <c r="F6921" s="107"/>
      <c r="R6921" s="37"/>
    </row>
    <row r="6922" spans="6:18" s="32" customFormat="1" x14ac:dyDescent="0.25">
      <c r="F6922" s="107"/>
      <c r="R6922" s="37"/>
    </row>
    <row r="6923" spans="6:18" s="32" customFormat="1" x14ac:dyDescent="0.25">
      <c r="F6923" s="107"/>
      <c r="R6923" s="37"/>
    </row>
    <row r="6924" spans="6:18" s="32" customFormat="1" x14ac:dyDescent="0.25">
      <c r="F6924" s="107"/>
      <c r="R6924" s="37"/>
    </row>
    <row r="6925" spans="6:18" s="32" customFormat="1" x14ac:dyDescent="0.25">
      <c r="F6925" s="107"/>
      <c r="R6925" s="37"/>
    </row>
    <row r="6926" spans="6:18" s="32" customFormat="1" x14ac:dyDescent="0.25">
      <c r="F6926" s="107"/>
      <c r="R6926" s="37"/>
    </row>
    <row r="6927" spans="6:18" s="32" customFormat="1" x14ac:dyDescent="0.25">
      <c r="F6927" s="107"/>
      <c r="R6927" s="37"/>
    </row>
    <row r="6928" spans="6:18" s="32" customFormat="1" x14ac:dyDescent="0.25">
      <c r="F6928" s="107"/>
      <c r="R6928" s="37"/>
    </row>
    <row r="6929" spans="6:18" s="32" customFormat="1" x14ac:dyDescent="0.25">
      <c r="F6929" s="107"/>
      <c r="R6929" s="37"/>
    </row>
    <row r="6930" spans="6:18" s="32" customFormat="1" x14ac:dyDescent="0.25">
      <c r="F6930" s="107"/>
      <c r="R6930" s="37"/>
    </row>
    <row r="6931" spans="6:18" s="32" customFormat="1" x14ac:dyDescent="0.25">
      <c r="F6931" s="107"/>
      <c r="R6931" s="37"/>
    </row>
    <row r="6932" spans="6:18" s="32" customFormat="1" x14ac:dyDescent="0.25">
      <c r="F6932" s="107"/>
      <c r="R6932" s="37"/>
    </row>
    <row r="6933" spans="6:18" s="32" customFormat="1" x14ac:dyDescent="0.25">
      <c r="F6933" s="107"/>
      <c r="R6933" s="37"/>
    </row>
    <row r="6934" spans="6:18" s="32" customFormat="1" x14ac:dyDescent="0.25">
      <c r="F6934" s="107"/>
      <c r="R6934" s="37"/>
    </row>
    <row r="6935" spans="6:18" s="32" customFormat="1" x14ac:dyDescent="0.25">
      <c r="F6935" s="107"/>
      <c r="R6935" s="37"/>
    </row>
    <row r="6936" spans="6:18" s="32" customFormat="1" x14ac:dyDescent="0.25">
      <c r="F6936" s="107"/>
      <c r="R6936" s="37"/>
    </row>
    <row r="6937" spans="6:18" s="32" customFormat="1" x14ac:dyDescent="0.25">
      <c r="F6937" s="107"/>
      <c r="R6937" s="37"/>
    </row>
    <row r="6938" spans="6:18" s="32" customFormat="1" x14ac:dyDescent="0.25">
      <c r="F6938" s="107"/>
      <c r="R6938" s="37"/>
    </row>
    <row r="6939" spans="6:18" s="32" customFormat="1" x14ac:dyDescent="0.25">
      <c r="F6939" s="107"/>
      <c r="R6939" s="37"/>
    </row>
    <row r="6940" spans="6:18" s="32" customFormat="1" x14ac:dyDescent="0.25">
      <c r="F6940" s="107"/>
      <c r="R6940" s="37"/>
    </row>
    <row r="6941" spans="6:18" s="32" customFormat="1" x14ac:dyDescent="0.25">
      <c r="F6941" s="107"/>
      <c r="R6941" s="37"/>
    </row>
    <row r="6942" spans="6:18" s="32" customFormat="1" x14ac:dyDescent="0.25">
      <c r="F6942" s="107"/>
      <c r="R6942" s="37"/>
    </row>
    <row r="6943" spans="6:18" s="32" customFormat="1" x14ac:dyDescent="0.25">
      <c r="F6943" s="107"/>
      <c r="R6943" s="37"/>
    </row>
    <row r="6944" spans="6:18" s="32" customFormat="1" x14ac:dyDescent="0.25">
      <c r="F6944" s="107"/>
      <c r="R6944" s="37"/>
    </row>
    <row r="6945" spans="6:18" s="32" customFormat="1" x14ac:dyDescent="0.25">
      <c r="F6945" s="107"/>
      <c r="R6945" s="37"/>
    </row>
    <row r="6946" spans="6:18" s="32" customFormat="1" x14ac:dyDescent="0.25">
      <c r="F6946" s="107"/>
      <c r="R6946" s="37"/>
    </row>
    <row r="6947" spans="6:18" s="32" customFormat="1" x14ac:dyDescent="0.25">
      <c r="F6947" s="107"/>
      <c r="R6947" s="37"/>
    </row>
    <row r="6948" spans="6:18" s="32" customFormat="1" x14ac:dyDescent="0.25">
      <c r="F6948" s="107"/>
      <c r="R6948" s="37"/>
    </row>
    <row r="6949" spans="6:18" s="32" customFormat="1" x14ac:dyDescent="0.25">
      <c r="F6949" s="107"/>
      <c r="R6949" s="37"/>
    </row>
    <row r="6950" spans="6:18" s="32" customFormat="1" x14ac:dyDescent="0.25">
      <c r="F6950" s="107"/>
      <c r="R6950" s="37"/>
    </row>
    <row r="6951" spans="6:18" s="32" customFormat="1" x14ac:dyDescent="0.25">
      <c r="F6951" s="107"/>
      <c r="R6951" s="37"/>
    </row>
    <row r="6952" spans="6:18" s="32" customFormat="1" x14ac:dyDescent="0.25">
      <c r="F6952" s="107"/>
      <c r="R6952" s="37"/>
    </row>
    <row r="6953" spans="6:18" s="32" customFormat="1" x14ac:dyDescent="0.25">
      <c r="F6953" s="107"/>
      <c r="R6953" s="37"/>
    </row>
    <row r="6954" spans="6:18" s="32" customFormat="1" x14ac:dyDescent="0.25">
      <c r="F6954" s="107"/>
      <c r="R6954" s="37"/>
    </row>
    <row r="6955" spans="6:18" s="32" customFormat="1" x14ac:dyDescent="0.25">
      <c r="F6955" s="107"/>
      <c r="R6955" s="37"/>
    </row>
    <row r="6956" spans="6:18" s="32" customFormat="1" x14ac:dyDescent="0.25">
      <c r="F6956" s="107"/>
      <c r="R6956" s="37"/>
    </row>
    <row r="6957" spans="6:18" s="32" customFormat="1" x14ac:dyDescent="0.25">
      <c r="F6957" s="107"/>
      <c r="R6957" s="37"/>
    </row>
    <row r="6958" spans="6:18" s="32" customFormat="1" x14ac:dyDescent="0.25">
      <c r="F6958" s="107"/>
      <c r="R6958" s="37"/>
    </row>
    <row r="6959" spans="6:18" s="32" customFormat="1" x14ac:dyDescent="0.25">
      <c r="F6959" s="107"/>
      <c r="R6959" s="37"/>
    </row>
    <row r="6960" spans="6:18" s="32" customFormat="1" x14ac:dyDescent="0.25">
      <c r="F6960" s="107"/>
      <c r="R6960" s="37"/>
    </row>
    <row r="6961" spans="6:18" s="32" customFormat="1" x14ac:dyDescent="0.25">
      <c r="F6961" s="107"/>
      <c r="R6961" s="37"/>
    </row>
    <row r="6962" spans="6:18" s="32" customFormat="1" x14ac:dyDescent="0.25">
      <c r="F6962" s="107"/>
      <c r="R6962" s="37"/>
    </row>
    <row r="6963" spans="6:18" s="32" customFormat="1" x14ac:dyDescent="0.25">
      <c r="F6963" s="107"/>
      <c r="R6963" s="37"/>
    </row>
    <row r="6964" spans="6:18" s="32" customFormat="1" x14ac:dyDescent="0.25">
      <c r="F6964" s="107"/>
      <c r="R6964" s="37"/>
    </row>
    <row r="6965" spans="6:18" s="32" customFormat="1" x14ac:dyDescent="0.25">
      <c r="F6965" s="107"/>
      <c r="R6965" s="37"/>
    </row>
    <row r="6966" spans="6:18" s="32" customFormat="1" x14ac:dyDescent="0.25">
      <c r="F6966" s="107"/>
      <c r="R6966" s="37"/>
    </row>
    <row r="6967" spans="6:18" s="32" customFormat="1" x14ac:dyDescent="0.25">
      <c r="F6967" s="107"/>
      <c r="R6967" s="37"/>
    </row>
    <row r="6968" spans="6:18" s="32" customFormat="1" x14ac:dyDescent="0.25">
      <c r="F6968" s="107"/>
      <c r="R6968" s="37"/>
    </row>
    <row r="6969" spans="6:18" s="32" customFormat="1" x14ac:dyDescent="0.25">
      <c r="F6969" s="107"/>
      <c r="R6969" s="37"/>
    </row>
    <row r="6970" spans="6:18" s="32" customFormat="1" x14ac:dyDescent="0.25">
      <c r="F6970" s="107"/>
      <c r="R6970" s="37"/>
    </row>
    <row r="6971" spans="6:18" s="32" customFormat="1" x14ac:dyDescent="0.25">
      <c r="F6971" s="107"/>
      <c r="R6971" s="37"/>
    </row>
    <row r="6972" spans="6:18" s="32" customFormat="1" x14ac:dyDescent="0.25">
      <c r="F6972" s="107"/>
      <c r="R6972" s="37"/>
    </row>
    <row r="6973" spans="6:18" s="32" customFormat="1" x14ac:dyDescent="0.25">
      <c r="F6973" s="107"/>
      <c r="R6973" s="37"/>
    </row>
    <row r="6974" spans="6:18" s="32" customFormat="1" x14ac:dyDescent="0.25">
      <c r="F6974" s="107"/>
      <c r="R6974" s="37"/>
    </row>
    <row r="6975" spans="6:18" s="32" customFormat="1" x14ac:dyDescent="0.25">
      <c r="F6975" s="107"/>
      <c r="R6975" s="37"/>
    </row>
    <row r="6976" spans="6:18" s="32" customFormat="1" x14ac:dyDescent="0.25">
      <c r="F6976" s="107"/>
      <c r="R6976" s="37"/>
    </row>
    <row r="6977" spans="6:18" s="32" customFormat="1" x14ac:dyDescent="0.25">
      <c r="F6977" s="107"/>
      <c r="R6977" s="37"/>
    </row>
    <row r="6978" spans="6:18" s="32" customFormat="1" x14ac:dyDescent="0.25">
      <c r="F6978" s="107"/>
      <c r="R6978" s="37"/>
    </row>
    <row r="6979" spans="6:18" s="32" customFormat="1" x14ac:dyDescent="0.25">
      <c r="F6979" s="107"/>
      <c r="R6979" s="37"/>
    </row>
    <row r="6980" spans="6:18" s="32" customFormat="1" x14ac:dyDescent="0.25">
      <c r="F6980" s="107"/>
      <c r="R6980" s="37"/>
    </row>
    <row r="6981" spans="6:18" s="32" customFormat="1" x14ac:dyDescent="0.25">
      <c r="F6981" s="107"/>
      <c r="R6981" s="37"/>
    </row>
    <row r="6982" spans="6:18" s="32" customFormat="1" x14ac:dyDescent="0.25">
      <c r="F6982" s="107"/>
      <c r="R6982" s="37"/>
    </row>
    <row r="6983" spans="6:18" s="32" customFormat="1" x14ac:dyDescent="0.25">
      <c r="F6983" s="107"/>
      <c r="R6983" s="37"/>
    </row>
    <row r="6984" spans="6:18" s="32" customFormat="1" x14ac:dyDescent="0.25">
      <c r="F6984" s="107"/>
      <c r="R6984" s="37"/>
    </row>
    <row r="6985" spans="6:18" s="32" customFormat="1" x14ac:dyDescent="0.25">
      <c r="F6985" s="107"/>
      <c r="R6985" s="37"/>
    </row>
    <row r="6986" spans="6:18" s="32" customFormat="1" x14ac:dyDescent="0.25">
      <c r="F6986" s="107"/>
      <c r="R6986" s="37"/>
    </row>
    <row r="6987" spans="6:18" s="32" customFormat="1" x14ac:dyDescent="0.25">
      <c r="F6987" s="107"/>
      <c r="R6987" s="37"/>
    </row>
    <row r="6988" spans="6:18" s="32" customFormat="1" x14ac:dyDescent="0.25">
      <c r="F6988" s="107"/>
      <c r="R6988" s="37"/>
    </row>
    <row r="6989" spans="6:18" s="32" customFormat="1" x14ac:dyDescent="0.25">
      <c r="F6989" s="107"/>
      <c r="R6989" s="37"/>
    </row>
    <row r="6990" spans="6:18" s="32" customFormat="1" x14ac:dyDescent="0.25">
      <c r="F6990" s="107"/>
      <c r="R6990" s="37"/>
    </row>
    <row r="6991" spans="6:18" s="32" customFormat="1" x14ac:dyDescent="0.25">
      <c r="F6991" s="107"/>
      <c r="R6991" s="37"/>
    </row>
    <row r="6992" spans="6:18" s="32" customFormat="1" x14ac:dyDescent="0.25">
      <c r="F6992" s="107"/>
      <c r="R6992" s="37"/>
    </row>
    <row r="6993" spans="6:18" s="32" customFormat="1" x14ac:dyDescent="0.25">
      <c r="F6993" s="107"/>
      <c r="R6993" s="37"/>
    </row>
    <row r="6994" spans="6:18" s="32" customFormat="1" x14ac:dyDescent="0.25">
      <c r="F6994" s="107"/>
      <c r="R6994" s="37"/>
    </row>
    <row r="6995" spans="6:18" s="32" customFormat="1" x14ac:dyDescent="0.25">
      <c r="F6995" s="107"/>
      <c r="R6995" s="37"/>
    </row>
    <row r="6996" spans="6:18" s="32" customFormat="1" x14ac:dyDescent="0.25">
      <c r="F6996" s="107"/>
      <c r="R6996" s="37"/>
    </row>
    <row r="6997" spans="6:18" s="32" customFormat="1" x14ac:dyDescent="0.25">
      <c r="F6997" s="107"/>
      <c r="R6997" s="37"/>
    </row>
    <row r="6998" spans="6:18" s="32" customFormat="1" x14ac:dyDescent="0.25">
      <c r="F6998" s="107"/>
      <c r="R6998" s="37"/>
    </row>
    <row r="6999" spans="6:18" s="32" customFormat="1" x14ac:dyDescent="0.25">
      <c r="F6999" s="107"/>
      <c r="R6999" s="37"/>
    </row>
    <row r="7000" spans="6:18" s="32" customFormat="1" x14ac:dyDescent="0.25">
      <c r="F7000" s="107"/>
      <c r="R7000" s="37"/>
    </row>
    <row r="7001" spans="6:18" s="32" customFormat="1" x14ac:dyDescent="0.25">
      <c r="F7001" s="107"/>
      <c r="R7001" s="37"/>
    </row>
    <row r="7002" spans="6:18" s="32" customFormat="1" x14ac:dyDescent="0.25">
      <c r="F7002" s="107"/>
      <c r="R7002" s="37"/>
    </row>
    <row r="7003" spans="6:18" s="32" customFormat="1" x14ac:dyDescent="0.25">
      <c r="F7003" s="107"/>
      <c r="R7003" s="37"/>
    </row>
    <row r="7004" spans="6:18" s="32" customFormat="1" x14ac:dyDescent="0.25">
      <c r="F7004" s="107"/>
      <c r="R7004" s="37"/>
    </row>
    <row r="7005" spans="6:18" s="32" customFormat="1" x14ac:dyDescent="0.25">
      <c r="F7005" s="107"/>
      <c r="R7005" s="37"/>
    </row>
    <row r="7006" spans="6:18" s="32" customFormat="1" x14ac:dyDescent="0.25">
      <c r="F7006" s="107"/>
      <c r="R7006" s="37"/>
    </row>
    <row r="7007" spans="6:18" s="32" customFormat="1" x14ac:dyDescent="0.25">
      <c r="F7007" s="107"/>
      <c r="R7007" s="37"/>
    </row>
    <row r="7008" spans="6:18" s="32" customFormat="1" x14ac:dyDescent="0.25">
      <c r="F7008" s="107"/>
      <c r="R7008" s="37"/>
    </row>
    <row r="7009" spans="6:18" s="32" customFormat="1" x14ac:dyDescent="0.25">
      <c r="F7009" s="107"/>
      <c r="R7009" s="37"/>
    </row>
    <row r="7010" spans="6:18" s="32" customFormat="1" x14ac:dyDescent="0.25">
      <c r="F7010" s="107"/>
      <c r="R7010" s="37"/>
    </row>
    <row r="7011" spans="6:18" s="32" customFormat="1" x14ac:dyDescent="0.25">
      <c r="F7011" s="107"/>
      <c r="R7011" s="37"/>
    </row>
    <row r="7012" spans="6:18" s="32" customFormat="1" x14ac:dyDescent="0.25">
      <c r="F7012" s="107"/>
      <c r="R7012" s="37"/>
    </row>
    <row r="7013" spans="6:18" s="32" customFormat="1" x14ac:dyDescent="0.25">
      <c r="F7013" s="107"/>
      <c r="R7013" s="37"/>
    </row>
    <row r="7014" spans="6:18" s="32" customFormat="1" x14ac:dyDescent="0.25">
      <c r="F7014" s="107"/>
      <c r="R7014" s="37"/>
    </row>
    <row r="7015" spans="6:18" s="32" customFormat="1" x14ac:dyDescent="0.25">
      <c r="F7015" s="107"/>
      <c r="R7015" s="37"/>
    </row>
    <row r="7016" spans="6:18" s="32" customFormat="1" x14ac:dyDescent="0.25">
      <c r="F7016" s="107"/>
      <c r="R7016" s="37"/>
    </row>
    <row r="7017" spans="6:18" s="32" customFormat="1" x14ac:dyDescent="0.25">
      <c r="F7017" s="107"/>
      <c r="R7017" s="37"/>
    </row>
    <row r="7018" spans="6:18" s="32" customFormat="1" x14ac:dyDescent="0.25">
      <c r="F7018" s="107"/>
      <c r="R7018" s="37"/>
    </row>
    <row r="7019" spans="6:18" s="32" customFormat="1" x14ac:dyDescent="0.25">
      <c r="F7019" s="107"/>
      <c r="R7019" s="37"/>
    </row>
    <row r="7020" spans="6:18" s="32" customFormat="1" x14ac:dyDescent="0.25">
      <c r="F7020" s="107"/>
      <c r="R7020" s="37"/>
    </row>
    <row r="7021" spans="6:18" s="32" customFormat="1" x14ac:dyDescent="0.25">
      <c r="F7021" s="107"/>
      <c r="R7021" s="37"/>
    </row>
    <row r="7022" spans="6:18" s="32" customFormat="1" x14ac:dyDescent="0.25">
      <c r="F7022" s="107"/>
      <c r="R7022" s="37"/>
    </row>
    <row r="7023" spans="6:18" s="32" customFormat="1" x14ac:dyDescent="0.25">
      <c r="F7023" s="107"/>
      <c r="R7023" s="37"/>
    </row>
    <row r="7024" spans="6:18" s="32" customFormat="1" x14ac:dyDescent="0.25">
      <c r="F7024" s="107"/>
      <c r="R7024" s="37"/>
    </row>
    <row r="7025" spans="6:18" s="32" customFormat="1" x14ac:dyDescent="0.25">
      <c r="F7025" s="107"/>
      <c r="R7025" s="37"/>
    </row>
    <row r="7026" spans="6:18" s="32" customFormat="1" x14ac:dyDescent="0.25">
      <c r="F7026" s="107"/>
      <c r="R7026" s="37"/>
    </row>
    <row r="7027" spans="6:18" s="32" customFormat="1" x14ac:dyDescent="0.25">
      <c r="F7027" s="107"/>
      <c r="R7027" s="37"/>
    </row>
    <row r="7028" spans="6:18" s="32" customFormat="1" x14ac:dyDescent="0.25">
      <c r="F7028" s="107"/>
      <c r="R7028" s="37"/>
    </row>
    <row r="7029" spans="6:18" s="32" customFormat="1" x14ac:dyDescent="0.25">
      <c r="F7029" s="107"/>
      <c r="R7029" s="37"/>
    </row>
    <row r="7030" spans="6:18" s="32" customFormat="1" x14ac:dyDescent="0.25">
      <c r="F7030" s="107"/>
      <c r="R7030" s="37"/>
    </row>
    <row r="7031" spans="6:18" s="32" customFormat="1" x14ac:dyDescent="0.25">
      <c r="F7031" s="107"/>
      <c r="R7031" s="37"/>
    </row>
    <row r="7032" spans="6:18" s="32" customFormat="1" x14ac:dyDescent="0.25">
      <c r="F7032" s="107"/>
      <c r="R7032" s="37"/>
    </row>
    <row r="7033" spans="6:18" s="32" customFormat="1" x14ac:dyDescent="0.25">
      <c r="F7033" s="107"/>
      <c r="R7033" s="37"/>
    </row>
    <row r="7034" spans="6:18" s="32" customFormat="1" x14ac:dyDescent="0.25">
      <c r="F7034" s="107"/>
      <c r="R7034" s="37"/>
    </row>
    <row r="7035" spans="6:18" s="32" customFormat="1" x14ac:dyDescent="0.25">
      <c r="F7035" s="107"/>
      <c r="R7035" s="37"/>
    </row>
    <row r="7036" spans="6:18" s="32" customFormat="1" x14ac:dyDescent="0.25">
      <c r="F7036" s="107"/>
      <c r="R7036" s="37"/>
    </row>
    <row r="7037" spans="6:18" s="32" customFormat="1" x14ac:dyDescent="0.25">
      <c r="F7037" s="107"/>
      <c r="R7037" s="37"/>
    </row>
    <row r="7038" spans="6:18" s="32" customFormat="1" x14ac:dyDescent="0.25">
      <c r="F7038" s="107"/>
      <c r="R7038" s="37"/>
    </row>
    <row r="7039" spans="6:18" s="32" customFormat="1" x14ac:dyDescent="0.25">
      <c r="F7039" s="107"/>
      <c r="R7039" s="37"/>
    </row>
    <row r="7040" spans="6:18" s="32" customFormat="1" x14ac:dyDescent="0.25">
      <c r="F7040" s="107"/>
      <c r="R7040" s="37"/>
    </row>
    <row r="7041" spans="6:18" s="32" customFormat="1" x14ac:dyDescent="0.25">
      <c r="F7041" s="107"/>
      <c r="R7041" s="37"/>
    </row>
    <row r="7042" spans="6:18" s="32" customFormat="1" x14ac:dyDescent="0.25">
      <c r="F7042" s="107"/>
      <c r="R7042" s="37"/>
    </row>
    <row r="7043" spans="6:18" s="32" customFormat="1" x14ac:dyDescent="0.25">
      <c r="F7043" s="107"/>
      <c r="R7043" s="37"/>
    </row>
    <row r="7044" spans="6:18" s="32" customFormat="1" x14ac:dyDescent="0.25">
      <c r="F7044" s="107"/>
      <c r="R7044" s="37"/>
    </row>
    <row r="7045" spans="6:18" s="32" customFormat="1" x14ac:dyDescent="0.25">
      <c r="F7045" s="107"/>
      <c r="R7045" s="37"/>
    </row>
    <row r="7046" spans="6:18" s="32" customFormat="1" x14ac:dyDescent="0.25">
      <c r="F7046" s="107"/>
      <c r="R7046" s="37"/>
    </row>
    <row r="7047" spans="6:18" s="32" customFormat="1" x14ac:dyDescent="0.25">
      <c r="F7047" s="107"/>
      <c r="R7047" s="37"/>
    </row>
    <row r="7048" spans="6:18" s="32" customFormat="1" x14ac:dyDescent="0.25">
      <c r="F7048" s="107"/>
      <c r="R7048" s="37"/>
    </row>
    <row r="7049" spans="6:18" s="32" customFormat="1" x14ac:dyDescent="0.25">
      <c r="F7049" s="107"/>
      <c r="R7049" s="37"/>
    </row>
    <row r="7050" spans="6:18" s="32" customFormat="1" x14ac:dyDescent="0.25">
      <c r="F7050" s="107"/>
      <c r="R7050" s="37"/>
    </row>
    <row r="7051" spans="6:18" s="32" customFormat="1" x14ac:dyDescent="0.25">
      <c r="F7051" s="107"/>
      <c r="R7051" s="37"/>
    </row>
    <row r="7052" spans="6:18" s="32" customFormat="1" x14ac:dyDescent="0.25">
      <c r="F7052" s="107"/>
      <c r="R7052" s="37"/>
    </row>
    <row r="7053" spans="6:18" s="32" customFormat="1" x14ac:dyDescent="0.25">
      <c r="F7053" s="107"/>
      <c r="R7053" s="37"/>
    </row>
    <row r="7054" spans="6:18" s="32" customFormat="1" x14ac:dyDescent="0.25">
      <c r="F7054" s="107"/>
      <c r="R7054" s="37"/>
    </row>
    <row r="7055" spans="6:18" s="32" customFormat="1" x14ac:dyDescent="0.25">
      <c r="F7055" s="107"/>
      <c r="R7055" s="37"/>
    </row>
    <row r="7056" spans="6:18" s="32" customFormat="1" x14ac:dyDescent="0.25">
      <c r="F7056" s="107"/>
      <c r="R7056" s="37"/>
    </row>
    <row r="7057" spans="6:18" s="32" customFormat="1" x14ac:dyDescent="0.25">
      <c r="F7057" s="107"/>
      <c r="R7057" s="37"/>
    </row>
    <row r="7058" spans="6:18" s="32" customFormat="1" x14ac:dyDescent="0.25">
      <c r="F7058" s="107"/>
      <c r="R7058" s="37"/>
    </row>
    <row r="7059" spans="6:18" s="32" customFormat="1" x14ac:dyDescent="0.25">
      <c r="F7059" s="107"/>
      <c r="R7059" s="37"/>
    </row>
    <row r="7060" spans="6:18" s="32" customFormat="1" x14ac:dyDescent="0.25">
      <c r="F7060" s="107"/>
      <c r="R7060" s="37"/>
    </row>
    <row r="7061" spans="6:18" s="32" customFormat="1" x14ac:dyDescent="0.25">
      <c r="F7061" s="107"/>
      <c r="R7061" s="37"/>
    </row>
    <row r="7062" spans="6:18" s="32" customFormat="1" x14ac:dyDescent="0.25">
      <c r="F7062" s="107"/>
      <c r="R7062" s="37"/>
    </row>
    <row r="7063" spans="6:18" s="32" customFormat="1" x14ac:dyDescent="0.25">
      <c r="F7063" s="107"/>
      <c r="R7063" s="37"/>
    </row>
    <row r="7064" spans="6:18" s="32" customFormat="1" x14ac:dyDescent="0.25">
      <c r="F7064" s="107"/>
      <c r="R7064" s="37"/>
    </row>
    <row r="7065" spans="6:18" s="32" customFormat="1" x14ac:dyDescent="0.25">
      <c r="F7065" s="107"/>
      <c r="R7065" s="37"/>
    </row>
    <row r="7066" spans="6:18" s="32" customFormat="1" x14ac:dyDescent="0.25">
      <c r="F7066" s="107"/>
      <c r="R7066" s="37"/>
    </row>
    <row r="7067" spans="6:18" s="32" customFormat="1" x14ac:dyDescent="0.25">
      <c r="F7067" s="107"/>
      <c r="R7067" s="37"/>
    </row>
    <row r="7068" spans="6:18" s="32" customFormat="1" x14ac:dyDescent="0.25">
      <c r="F7068" s="107"/>
      <c r="R7068" s="37"/>
    </row>
    <row r="7069" spans="6:18" s="32" customFormat="1" x14ac:dyDescent="0.25">
      <c r="F7069" s="107"/>
      <c r="R7069" s="37"/>
    </row>
    <row r="7070" spans="6:18" s="32" customFormat="1" x14ac:dyDescent="0.25">
      <c r="F7070" s="107"/>
      <c r="R7070" s="37"/>
    </row>
    <row r="7071" spans="6:18" s="32" customFormat="1" x14ac:dyDescent="0.25">
      <c r="F7071" s="107"/>
      <c r="R7071" s="37"/>
    </row>
    <row r="7072" spans="6:18" s="32" customFormat="1" x14ac:dyDescent="0.25">
      <c r="F7072" s="107"/>
      <c r="R7072" s="37"/>
    </row>
    <row r="7073" spans="6:18" s="32" customFormat="1" x14ac:dyDescent="0.25">
      <c r="F7073" s="107"/>
      <c r="R7073" s="37"/>
    </row>
    <row r="7074" spans="6:18" s="32" customFormat="1" x14ac:dyDescent="0.25">
      <c r="F7074" s="107"/>
      <c r="R7074" s="37"/>
    </row>
    <row r="7075" spans="6:18" s="32" customFormat="1" x14ac:dyDescent="0.25">
      <c r="F7075" s="107"/>
      <c r="R7075" s="37"/>
    </row>
    <row r="7076" spans="6:18" s="32" customFormat="1" x14ac:dyDescent="0.25">
      <c r="F7076" s="107"/>
      <c r="R7076" s="37"/>
    </row>
    <row r="7077" spans="6:18" s="32" customFormat="1" x14ac:dyDescent="0.25">
      <c r="F7077" s="107"/>
      <c r="R7077" s="37"/>
    </row>
    <row r="7078" spans="6:18" s="32" customFormat="1" x14ac:dyDescent="0.25">
      <c r="F7078" s="107"/>
      <c r="R7078" s="37"/>
    </row>
    <row r="7079" spans="6:18" s="32" customFormat="1" x14ac:dyDescent="0.25">
      <c r="F7079" s="107"/>
      <c r="R7079" s="37"/>
    </row>
    <row r="7080" spans="6:18" s="32" customFormat="1" x14ac:dyDescent="0.25">
      <c r="F7080" s="107"/>
      <c r="R7080" s="37"/>
    </row>
    <row r="7081" spans="6:18" s="32" customFormat="1" x14ac:dyDescent="0.25">
      <c r="F7081" s="107"/>
      <c r="R7081" s="37"/>
    </row>
    <row r="7082" spans="6:18" s="32" customFormat="1" x14ac:dyDescent="0.25">
      <c r="F7082" s="107"/>
      <c r="R7082" s="37"/>
    </row>
    <row r="7083" spans="6:18" s="32" customFormat="1" x14ac:dyDescent="0.25">
      <c r="F7083" s="107"/>
      <c r="R7083" s="37"/>
    </row>
    <row r="7084" spans="6:18" s="32" customFormat="1" x14ac:dyDescent="0.25">
      <c r="F7084" s="107"/>
      <c r="R7084" s="37"/>
    </row>
    <row r="7085" spans="6:18" s="32" customFormat="1" x14ac:dyDescent="0.25">
      <c r="F7085" s="107"/>
      <c r="R7085" s="37"/>
    </row>
    <row r="7086" spans="6:18" s="32" customFormat="1" x14ac:dyDescent="0.25">
      <c r="F7086" s="107"/>
      <c r="R7086" s="37"/>
    </row>
    <row r="7087" spans="6:18" s="32" customFormat="1" x14ac:dyDescent="0.25">
      <c r="F7087" s="107"/>
      <c r="R7087" s="37"/>
    </row>
    <row r="7088" spans="6:18" s="32" customFormat="1" x14ac:dyDescent="0.25">
      <c r="F7088" s="107"/>
      <c r="R7088" s="37"/>
    </row>
    <row r="7089" spans="6:18" s="32" customFormat="1" x14ac:dyDescent="0.25">
      <c r="F7089" s="107"/>
      <c r="R7089" s="37"/>
    </row>
    <row r="7090" spans="6:18" s="32" customFormat="1" x14ac:dyDescent="0.25">
      <c r="F7090" s="107"/>
      <c r="R7090" s="37"/>
    </row>
    <row r="7091" spans="6:18" s="32" customFormat="1" x14ac:dyDescent="0.25">
      <c r="F7091" s="107"/>
      <c r="R7091" s="37"/>
    </row>
    <row r="7092" spans="6:18" s="32" customFormat="1" x14ac:dyDescent="0.25">
      <c r="F7092" s="107"/>
      <c r="R7092" s="37"/>
    </row>
    <row r="7093" spans="6:18" s="32" customFormat="1" x14ac:dyDescent="0.25">
      <c r="F7093" s="107"/>
      <c r="R7093" s="37"/>
    </row>
    <row r="7094" spans="6:18" s="32" customFormat="1" x14ac:dyDescent="0.25">
      <c r="F7094" s="107"/>
      <c r="R7094" s="37"/>
    </row>
    <row r="7095" spans="6:18" s="32" customFormat="1" x14ac:dyDescent="0.25">
      <c r="F7095" s="107"/>
      <c r="R7095" s="37"/>
    </row>
    <row r="7096" spans="6:18" s="32" customFormat="1" x14ac:dyDescent="0.25">
      <c r="F7096" s="107"/>
      <c r="R7096" s="37"/>
    </row>
    <row r="7097" spans="6:18" s="32" customFormat="1" x14ac:dyDescent="0.25">
      <c r="F7097" s="107"/>
      <c r="R7097" s="37"/>
    </row>
    <row r="7098" spans="6:18" s="32" customFormat="1" x14ac:dyDescent="0.25">
      <c r="F7098" s="107"/>
      <c r="R7098" s="37"/>
    </row>
    <row r="7099" spans="6:18" s="32" customFormat="1" x14ac:dyDescent="0.25">
      <c r="F7099" s="107"/>
      <c r="R7099" s="37"/>
    </row>
    <row r="7100" spans="6:18" s="32" customFormat="1" x14ac:dyDescent="0.25">
      <c r="F7100" s="107"/>
      <c r="R7100" s="37"/>
    </row>
    <row r="7101" spans="6:18" s="32" customFormat="1" x14ac:dyDescent="0.25">
      <c r="F7101" s="107"/>
      <c r="R7101" s="37"/>
    </row>
    <row r="7102" spans="6:18" s="32" customFormat="1" x14ac:dyDescent="0.25">
      <c r="F7102" s="107"/>
      <c r="R7102" s="37"/>
    </row>
    <row r="7103" spans="6:18" s="32" customFormat="1" x14ac:dyDescent="0.25">
      <c r="F7103" s="107"/>
      <c r="R7103" s="37"/>
    </row>
    <row r="7104" spans="6:18" s="32" customFormat="1" x14ac:dyDescent="0.25">
      <c r="F7104" s="107"/>
      <c r="R7104" s="37"/>
    </row>
    <row r="7105" spans="6:18" s="32" customFormat="1" x14ac:dyDescent="0.25">
      <c r="F7105" s="107"/>
      <c r="R7105" s="37"/>
    </row>
    <row r="7106" spans="6:18" s="32" customFormat="1" x14ac:dyDescent="0.25">
      <c r="F7106" s="107"/>
      <c r="R7106" s="37"/>
    </row>
    <row r="7107" spans="6:18" s="32" customFormat="1" x14ac:dyDescent="0.25">
      <c r="F7107" s="107"/>
      <c r="R7107" s="37"/>
    </row>
    <row r="7108" spans="6:18" s="32" customFormat="1" x14ac:dyDescent="0.25">
      <c r="F7108" s="107"/>
      <c r="R7108" s="37"/>
    </row>
    <row r="7109" spans="6:18" s="32" customFormat="1" x14ac:dyDescent="0.25">
      <c r="F7109" s="107"/>
      <c r="R7109" s="37"/>
    </row>
    <row r="7110" spans="6:18" s="32" customFormat="1" x14ac:dyDescent="0.25">
      <c r="F7110" s="107"/>
      <c r="R7110" s="37"/>
    </row>
    <row r="7111" spans="6:18" s="32" customFormat="1" x14ac:dyDescent="0.25">
      <c r="F7111" s="107"/>
      <c r="R7111" s="37"/>
    </row>
    <row r="7112" spans="6:18" s="32" customFormat="1" x14ac:dyDescent="0.25">
      <c r="F7112" s="107"/>
      <c r="R7112" s="37"/>
    </row>
    <row r="7113" spans="6:18" s="32" customFormat="1" x14ac:dyDescent="0.25">
      <c r="F7113" s="107"/>
      <c r="R7113" s="37"/>
    </row>
    <row r="7114" spans="6:18" s="32" customFormat="1" x14ac:dyDescent="0.25">
      <c r="F7114" s="107"/>
      <c r="R7114" s="37"/>
    </row>
    <row r="7115" spans="6:18" s="32" customFormat="1" x14ac:dyDescent="0.25">
      <c r="F7115" s="107"/>
      <c r="R7115" s="37"/>
    </row>
    <row r="7116" spans="6:18" s="32" customFormat="1" x14ac:dyDescent="0.25">
      <c r="F7116" s="107"/>
      <c r="R7116" s="37"/>
    </row>
    <row r="7117" spans="6:18" s="32" customFormat="1" x14ac:dyDescent="0.25">
      <c r="F7117" s="107"/>
      <c r="R7117" s="37"/>
    </row>
    <row r="7118" spans="6:18" s="32" customFormat="1" x14ac:dyDescent="0.25">
      <c r="F7118" s="107"/>
      <c r="R7118" s="37"/>
    </row>
    <row r="7119" spans="6:18" s="32" customFormat="1" x14ac:dyDescent="0.25">
      <c r="F7119" s="107"/>
      <c r="R7119" s="37"/>
    </row>
    <row r="7120" spans="6:18" s="32" customFormat="1" x14ac:dyDescent="0.25">
      <c r="F7120" s="107"/>
      <c r="R7120" s="37"/>
    </row>
    <row r="7121" spans="6:18" s="32" customFormat="1" x14ac:dyDescent="0.25">
      <c r="F7121" s="107"/>
      <c r="R7121" s="37"/>
    </row>
    <row r="7122" spans="6:18" s="32" customFormat="1" x14ac:dyDescent="0.25">
      <c r="F7122" s="107"/>
      <c r="R7122" s="37"/>
    </row>
    <row r="7123" spans="6:18" s="32" customFormat="1" x14ac:dyDescent="0.25">
      <c r="F7123" s="107"/>
      <c r="R7123" s="37"/>
    </row>
    <row r="7124" spans="6:18" s="32" customFormat="1" x14ac:dyDescent="0.25">
      <c r="F7124" s="107"/>
      <c r="R7124" s="37"/>
    </row>
    <row r="7125" spans="6:18" s="32" customFormat="1" x14ac:dyDescent="0.25">
      <c r="F7125" s="107"/>
      <c r="R7125" s="37"/>
    </row>
    <row r="7126" spans="6:18" s="32" customFormat="1" x14ac:dyDescent="0.25">
      <c r="F7126" s="107"/>
      <c r="R7126" s="37"/>
    </row>
    <row r="7127" spans="6:18" s="32" customFormat="1" x14ac:dyDescent="0.25">
      <c r="F7127" s="107"/>
      <c r="R7127" s="37"/>
    </row>
    <row r="7128" spans="6:18" s="32" customFormat="1" x14ac:dyDescent="0.25">
      <c r="F7128" s="107"/>
      <c r="R7128" s="37"/>
    </row>
    <row r="7129" spans="6:18" s="32" customFormat="1" x14ac:dyDescent="0.25">
      <c r="F7129" s="107"/>
      <c r="R7129" s="37"/>
    </row>
    <row r="7130" spans="6:18" s="32" customFormat="1" x14ac:dyDescent="0.25">
      <c r="F7130" s="107"/>
      <c r="R7130" s="37"/>
    </row>
    <row r="7131" spans="6:18" s="32" customFormat="1" x14ac:dyDescent="0.25">
      <c r="F7131" s="107"/>
      <c r="R7131" s="37"/>
    </row>
    <row r="7132" spans="6:18" s="32" customFormat="1" x14ac:dyDescent="0.25">
      <c r="F7132" s="107"/>
      <c r="R7132" s="37"/>
    </row>
    <row r="7133" spans="6:18" s="32" customFormat="1" x14ac:dyDescent="0.25">
      <c r="F7133" s="107"/>
      <c r="R7133" s="37"/>
    </row>
    <row r="7134" spans="6:18" s="32" customFormat="1" x14ac:dyDescent="0.25">
      <c r="F7134" s="107"/>
      <c r="R7134" s="37"/>
    </row>
    <row r="7135" spans="6:18" s="32" customFormat="1" x14ac:dyDescent="0.25">
      <c r="F7135" s="107"/>
      <c r="R7135" s="37"/>
    </row>
    <row r="7136" spans="6:18" s="32" customFormat="1" x14ac:dyDescent="0.25">
      <c r="F7136" s="107"/>
      <c r="R7136" s="37"/>
    </row>
    <row r="7137" spans="6:18" s="32" customFormat="1" x14ac:dyDescent="0.25">
      <c r="F7137" s="107"/>
      <c r="R7137" s="37"/>
    </row>
    <row r="7138" spans="6:18" s="32" customFormat="1" x14ac:dyDescent="0.25">
      <c r="F7138" s="107"/>
      <c r="R7138" s="37"/>
    </row>
    <row r="7139" spans="6:18" s="32" customFormat="1" x14ac:dyDescent="0.25">
      <c r="F7139" s="107"/>
      <c r="R7139" s="37"/>
    </row>
    <row r="7140" spans="6:18" s="32" customFormat="1" x14ac:dyDescent="0.25">
      <c r="F7140" s="107"/>
      <c r="R7140" s="37"/>
    </row>
    <row r="7141" spans="6:18" s="32" customFormat="1" x14ac:dyDescent="0.25">
      <c r="F7141" s="107"/>
      <c r="R7141" s="37"/>
    </row>
    <row r="7142" spans="6:18" s="32" customFormat="1" x14ac:dyDescent="0.25">
      <c r="F7142" s="107"/>
      <c r="R7142" s="37"/>
    </row>
    <row r="7143" spans="6:18" s="32" customFormat="1" x14ac:dyDescent="0.25">
      <c r="F7143" s="107"/>
      <c r="R7143" s="37"/>
    </row>
    <row r="7144" spans="6:18" s="32" customFormat="1" x14ac:dyDescent="0.25">
      <c r="F7144" s="107"/>
      <c r="R7144" s="37"/>
    </row>
    <row r="7145" spans="6:18" s="32" customFormat="1" x14ac:dyDescent="0.25">
      <c r="F7145" s="107"/>
      <c r="R7145" s="37"/>
    </row>
    <row r="7146" spans="6:18" s="32" customFormat="1" x14ac:dyDescent="0.25">
      <c r="F7146" s="107"/>
      <c r="R7146" s="37"/>
    </row>
    <row r="7147" spans="6:18" s="32" customFormat="1" x14ac:dyDescent="0.25">
      <c r="F7147" s="107"/>
      <c r="R7147" s="37"/>
    </row>
    <row r="7148" spans="6:18" s="32" customFormat="1" x14ac:dyDescent="0.25">
      <c r="F7148" s="107"/>
      <c r="R7148" s="37"/>
    </row>
    <row r="7149" spans="6:18" s="32" customFormat="1" x14ac:dyDescent="0.25">
      <c r="F7149" s="107"/>
      <c r="R7149" s="37"/>
    </row>
    <row r="7150" spans="6:18" s="32" customFormat="1" x14ac:dyDescent="0.25">
      <c r="F7150" s="107"/>
      <c r="R7150" s="37"/>
    </row>
    <row r="7151" spans="6:18" s="32" customFormat="1" x14ac:dyDescent="0.25">
      <c r="F7151" s="107"/>
      <c r="R7151" s="37"/>
    </row>
    <row r="7152" spans="6:18" s="32" customFormat="1" x14ac:dyDescent="0.25">
      <c r="F7152" s="107"/>
      <c r="R7152" s="37"/>
    </row>
    <row r="7153" spans="6:18" s="32" customFormat="1" x14ac:dyDescent="0.25">
      <c r="F7153" s="107"/>
      <c r="R7153" s="37"/>
    </row>
    <row r="7154" spans="6:18" s="32" customFormat="1" x14ac:dyDescent="0.25">
      <c r="F7154" s="107"/>
      <c r="R7154" s="37"/>
    </row>
    <row r="7155" spans="6:18" s="32" customFormat="1" x14ac:dyDescent="0.25">
      <c r="F7155" s="107"/>
      <c r="R7155" s="37"/>
    </row>
    <row r="7156" spans="6:18" s="32" customFormat="1" x14ac:dyDescent="0.25">
      <c r="F7156" s="107"/>
      <c r="R7156" s="37"/>
    </row>
    <row r="7157" spans="6:18" s="32" customFormat="1" x14ac:dyDescent="0.25">
      <c r="F7157" s="107"/>
      <c r="R7157" s="37"/>
    </row>
    <row r="7158" spans="6:18" s="32" customFormat="1" x14ac:dyDescent="0.25">
      <c r="F7158" s="107"/>
      <c r="R7158" s="37"/>
    </row>
    <row r="7159" spans="6:18" s="32" customFormat="1" x14ac:dyDescent="0.25">
      <c r="F7159" s="107"/>
      <c r="R7159" s="37"/>
    </row>
    <row r="7160" spans="6:18" s="32" customFormat="1" x14ac:dyDescent="0.25">
      <c r="F7160" s="107"/>
      <c r="R7160" s="37"/>
    </row>
    <row r="7161" spans="6:18" s="32" customFormat="1" x14ac:dyDescent="0.25">
      <c r="F7161" s="107"/>
      <c r="R7161" s="37"/>
    </row>
    <row r="7162" spans="6:18" s="32" customFormat="1" x14ac:dyDescent="0.25">
      <c r="F7162" s="107"/>
      <c r="R7162" s="37"/>
    </row>
    <row r="7163" spans="6:18" s="32" customFormat="1" x14ac:dyDescent="0.25">
      <c r="F7163" s="107"/>
      <c r="R7163" s="37"/>
    </row>
    <row r="7164" spans="6:18" s="32" customFormat="1" x14ac:dyDescent="0.25">
      <c r="F7164" s="107"/>
      <c r="R7164" s="37"/>
    </row>
    <row r="7165" spans="6:18" s="32" customFormat="1" x14ac:dyDescent="0.25">
      <c r="F7165" s="107"/>
      <c r="R7165" s="37"/>
    </row>
    <row r="7166" spans="6:18" s="32" customFormat="1" x14ac:dyDescent="0.25">
      <c r="F7166" s="107"/>
      <c r="R7166" s="37"/>
    </row>
    <row r="7167" spans="6:18" s="32" customFormat="1" x14ac:dyDescent="0.25">
      <c r="F7167" s="107"/>
      <c r="R7167" s="37"/>
    </row>
    <row r="7168" spans="6:18" s="32" customFormat="1" x14ac:dyDescent="0.25">
      <c r="F7168" s="107"/>
      <c r="R7168" s="37"/>
    </row>
    <row r="7169" spans="6:18" s="32" customFormat="1" x14ac:dyDescent="0.25">
      <c r="F7169" s="107"/>
      <c r="R7169" s="37"/>
    </row>
    <row r="7170" spans="6:18" s="32" customFormat="1" x14ac:dyDescent="0.25">
      <c r="F7170" s="107"/>
      <c r="R7170" s="37"/>
    </row>
    <row r="7171" spans="6:18" s="32" customFormat="1" x14ac:dyDescent="0.25">
      <c r="F7171" s="107"/>
      <c r="R7171" s="37"/>
    </row>
    <row r="7172" spans="6:18" s="32" customFormat="1" x14ac:dyDescent="0.25">
      <c r="F7172" s="107"/>
      <c r="R7172" s="37"/>
    </row>
    <row r="7173" spans="6:18" s="32" customFormat="1" x14ac:dyDescent="0.25">
      <c r="F7173" s="107"/>
      <c r="R7173" s="37"/>
    </row>
    <row r="7174" spans="6:18" s="32" customFormat="1" x14ac:dyDescent="0.25">
      <c r="F7174" s="107"/>
      <c r="R7174" s="37"/>
    </row>
    <row r="7175" spans="6:18" s="32" customFormat="1" x14ac:dyDescent="0.25">
      <c r="F7175" s="107"/>
      <c r="R7175" s="37"/>
    </row>
    <row r="7176" spans="6:18" s="32" customFormat="1" x14ac:dyDescent="0.25">
      <c r="F7176" s="107"/>
      <c r="R7176" s="37"/>
    </row>
    <row r="7177" spans="6:18" s="32" customFormat="1" x14ac:dyDescent="0.25">
      <c r="F7177" s="107"/>
      <c r="R7177" s="37"/>
    </row>
    <row r="7178" spans="6:18" s="32" customFormat="1" x14ac:dyDescent="0.25">
      <c r="F7178" s="107"/>
      <c r="R7178" s="37"/>
    </row>
    <row r="7179" spans="6:18" s="32" customFormat="1" x14ac:dyDescent="0.25">
      <c r="F7179" s="107"/>
      <c r="R7179" s="37"/>
    </row>
    <row r="7180" spans="6:18" s="32" customFormat="1" x14ac:dyDescent="0.25">
      <c r="F7180" s="107"/>
      <c r="R7180" s="37"/>
    </row>
    <row r="7181" spans="6:18" s="32" customFormat="1" x14ac:dyDescent="0.25">
      <c r="F7181" s="107"/>
      <c r="R7181" s="37"/>
    </row>
    <row r="7182" spans="6:18" s="32" customFormat="1" x14ac:dyDescent="0.25">
      <c r="F7182" s="107"/>
      <c r="R7182" s="37"/>
    </row>
    <row r="7183" spans="6:18" s="32" customFormat="1" x14ac:dyDescent="0.25">
      <c r="F7183" s="107"/>
      <c r="R7183" s="37"/>
    </row>
    <row r="7184" spans="6:18" s="32" customFormat="1" x14ac:dyDescent="0.25">
      <c r="F7184" s="107"/>
      <c r="R7184" s="37"/>
    </row>
    <row r="7185" spans="6:18" s="32" customFormat="1" x14ac:dyDescent="0.25">
      <c r="F7185" s="107"/>
      <c r="R7185" s="37"/>
    </row>
    <row r="7186" spans="6:18" s="32" customFormat="1" x14ac:dyDescent="0.25">
      <c r="F7186" s="107"/>
      <c r="R7186" s="37"/>
    </row>
    <row r="7187" spans="6:18" s="32" customFormat="1" x14ac:dyDescent="0.25">
      <c r="F7187" s="107"/>
      <c r="R7187" s="37"/>
    </row>
    <row r="7188" spans="6:18" s="32" customFormat="1" x14ac:dyDescent="0.25">
      <c r="F7188" s="107"/>
      <c r="R7188" s="37"/>
    </row>
    <row r="7189" spans="6:18" s="32" customFormat="1" x14ac:dyDescent="0.25">
      <c r="F7189" s="107"/>
      <c r="R7189" s="37"/>
    </row>
    <row r="7190" spans="6:18" s="32" customFormat="1" x14ac:dyDescent="0.25">
      <c r="F7190" s="107"/>
      <c r="R7190" s="37"/>
    </row>
    <row r="7191" spans="6:18" s="32" customFormat="1" x14ac:dyDescent="0.25">
      <c r="F7191" s="107"/>
      <c r="R7191" s="37"/>
    </row>
    <row r="7192" spans="6:18" s="32" customFormat="1" x14ac:dyDescent="0.25">
      <c r="F7192" s="107"/>
      <c r="R7192" s="37"/>
    </row>
    <row r="7193" spans="6:18" s="32" customFormat="1" x14ac:dyDescent="0.25">
      <c r="F7193" s="107"/>
      <c r="R7193" s="37"/>
    </row>
    <row r="7194" spans="6:18" s="32" customFormat="1" x14ac:dyDescent="0.25">
      <c r="F7194" s="107"/>
      <c r="R7194" s="37"/>
    </row>
    <row r="7195" spans="6:18" s="32" customFormat="1" x14ac:dyDescent="0.25">
      <c r="F7195" s="107"/>
      <c r="R7195" s="37"/>
    </row>
    <row r="7196" spans="6:18" s="32" customFormat="1" x14ac:dyDescent="0.25">
      <c r="F7196" s="107"/>
      <c r="R7196" s="37"/>
    </row>
    <row r="7197" spans="6:18" s="32" customFormat="1" x14ac:dyDescent="0.25">
      <c r="F7197" s="107"/>
      <c r="R7197" s="37"/>
    </row>
    <row r="7198" spans="6:18" s="32" customFormat="1" x14ac:dyDescent="0.25">
      <c r="F7198" s="107"/>
      <c r="R7198" s="37"/>
    </row>
    <row r="7199" spans="6:18" s="32" customFormat="1" x14ac:dyDescent="0.25">
      <c r="F7199" s="107"/>
      <c r="R7199" s="37"/>
    </row>
    <row r="7200" spans="6:18" s="32" customFormat="1" x14ac:dyDescent="0.25">
      <c r="F7200" s="107"/>
      <c r="R7200" s="37"/>
    </row>
    <row r="7201" spans="6:18" s="32" customFormat="1" x14ac:dyDescent="0.25">
      <c r="F7201" s="107"/>
      <c r="R7201" s="37"/>
    </row>
    <row r="7202" spans="6:18" s="32" customFormat="1" x14ac:dyDescent="0.25">
      <c r="F7202" s="107"/>
      <c r="R7202" s="37"/>
    </row>
    <row r="7203" spans="6:18" s="32" customFormat="1" x14ac:dyDescent="0.25">
      <c r="F7203" s="107"/>
      <c r="R7203" s="37"/>
    </row>
    <row r="7204" spans="6:18" s="32" customFormat="1" x14ac:dyDescent="0.25">
      <c r="F7204" s="107"/>
      <c r="R7204" s="37"/>
    </row>
    <row r="7205" spans="6:18" s="32" customFormat="1" x14ac:dyDescent="0.25">
      <c r="F7205" s="107"/>
      <c r="R7205" s="37"/>
    </row>
    <row r="7206" spans="6:18" s="32" customFormat="1" x14ac:dyDescent="0.25">
      <c r="F7206" s="107"/>
      <c r="R7206" s="37"/>
    </row>
    <row r="7207" spans="6:18" s="32" customFormat="1" x14ac:dyDescent="0.25">
      <c r="F7207" s="107"/>
      <c r="R7207" s="37"/>
    </row>
    <row r="7208" spans="6:18" s="32" customFormat="1" x14ac:dyDescent="0.25">
      <c r="F7208" s="107"/>
      <c r="R7208" s="37"/>
    </row>
    <row r="7209" spans="6:18" s="32" customFormat="1" x14ac:dyDescent="0.25">
      <c r="F7209" s="107"/>
      <c r="R7209" s="37"/>
    </row>
    <row r="7210" spans="6:18" s="32" customFormat="1" x14ac:dyDescent="0.25">
      <c r="F7210" s="107"/>
      <c r="R7210" s="37"/>
    </row>
    <row r="7211" spans="6:18" s="32" customFormat="1" x14ac:dyDescent="0.25">
      <c r="F7211" s="107"/>
      <c r="R7211" s="37"/>
    </row>
    <row r="7212" spans="6:18" s="32" customFormat="1" x14ac:dyDescent="0.25">
      <c r="F7212" s="107"/>
      <c r="R7212" s="37"/>
    </row>
    <row r="7213" spans="6:18" s="32" customFormat="1" x14ac:dyDescent="0.25">
      <c r="F7213" s="107"/>
      <c r="R7213" s="37"/>
    </row>
    <row r="7214" spans="6:18" s="32" customFormat="1" x14ac:dyDescent="0.25">
      <c r="F7214" s="107"/>
      <c r="R7214" s="37"/>
    </row>
    <row r="7215" spans="6:18" s="32" customFormat="1" x14ac:dyDescent="0.25">
      <c r="F7215" s="107"/>
      <c r="R7215" s="37"/>
    </row>
    <row r="7216" spans="6:18" s="32" customFormat="1" x14ac:dyDescent="0.25">
      <c r="F7216" s="107"/>
      <c r="R7216" s="37"/>
    </row>
    <row r="7217" spans="6:18" s="32" customFormat="1" x14ac:dyDescent="0.25">
      <c r="F7217" s="107"/>
      <c r="R7217" s="37"/>
    </row>
    <row r="7218" spans="6:18" s="32" customFormat="1" x14ac:dyDescent="0.25">
      <c r="F7218" s="107"/>
      <c r="R7218" s="37"/>
    </row>
    <row r="7219" spans="6:18" s="32" customFormat="1" x14ac:dyDescent="0.25">
      <c r="F7219" s="107"/>
      <c r="R7219" s="37"/>
    </row>
    <row r="7220" spans="6:18" s="32" customFormat="1" x14ac:dyDescent="0.25">
      <c r="F7220" s="107"/>
      <c r="R7220" s="37"/>
    </row>
    <row r="7221" spans="6:18" s="32" customFormat="1" x14ac:dyDescent="0.25">
      <c r="F7221" s="107"/>
      <c r="R7221" s="37"/>
    </row>
    <row r="7222" spans="6:18" s="32" customFormat="1" x14ac:dyDescent="0.25">
      <c r="F7222" s="107"/>
      <c r="R7222" s="37"/>
    </row>
    <row r="7223" spans="6:18" s="32" customFormat="1" x14ac:dyDescent="0.25">
      <c r="F7223" s="107"/>
      <c r="R7223" s="37"/>
    </row>
    <row r="7224" spans="6:18" s="32" customFormat="1" x14ac:dyDescent="0.25">
      <c r="F7224" s="107"/>
      <c r="R7224" s="37"/>
    </row>
    <row r="7225" spans="6:18" s="32" customFormat="1" x14ac:dyDescent="0.25">
      <c r="F7225" s="107"/>
      <c r="R7225" s="37"/>
    </row>
    <row r="7226" spans="6:18" s="32" customFormat="1" x14ac:dyDescent="0.25">
      <c r="F7226" s="107"/>
      <c r="R7226" s="37"/>
    </row>
    <row r="7227" spans="6:18" s="32" customFormat="1" x14ac:dyDescent="0.25">
      <c r="F7227" s="107"/>
      <c r="R7227" s="37"/>
    </row>
    <row r="7228" spans="6:18" s="32" customFormat="1" x14ac:dyDescent="0.25">
      <c r="F7228" s="107"/>
      <c r="R7228" s="37"/>
    </row>
    <row r="7229" spans="6:18" s="32" customFormat="1" x14ac:dyDescent="0.25">
      <c r="F7229" s="107"/>
      <c r="R7229" s="37"/>
    </row>
    <row r="7230" spans="6:18" s="32" customFormat="1" x14ac:dyDescent="0.25">
      <c r="F7230" s="107"/>
      <c r="R7230" s="37"/>
    </row>
    <row r="7231" spans="6:18" s="32" customFormat="1" x14ac:dyDescent="0.25">
      <c r="F7231" s="107"/>
      <c r="R7231" s="37"/>
    </row>
    <row r="7232" spans="6:18" s="32" customFormat="1" x14ac:dyDescent="0.25">
      <c r="F7232" s="107"/>
      <c r="R7232" s="37"/>
    </row>
    <row r="7233" spans="6:18" s="32" customFormat="1" x14ac:dyDescent="0.25">
      <c r="F7233" s="107"/>
      <c r="R7233" s="37"/>
    </row>
    <row r="7234" spans="6:18" s="32" customFormat="1" x14ac:dyDescent="0.25">
      <c r="F7234" s="107"/>
      <c r="R7234" s="37"/>
    </row>
    <row r="7235" spans="6:18" s="32" customFormat="1" x14ac:dyDescent="0.25">
      <c r="F7235" s="107"/>
      <c r="R7235" s="37"/>
    </row>
    <row r="7236" spans="6:18" s="32" customFormat="1" x14ac:dyDescent="0.25">
      <c r="F7236" s="107"/>
      <c r="R7236" s="37"/>
    </row>
    <row r="7237" spans="6:18" s="32" customFormat="1" x14ac:dyDescent="0.25">
      <c r="F7237" s="107"/>
      <c r="R7237" s="37"/>
    </row>
    <row r="7238" spans="6:18" s="32" customFormat="1" x14ac:dyDescent="0.25">
      <c r="F7238" s="107"/>
      <c r="R7238" s="37"/>
    </row>
    <row r="7239" spans="6:18" s="32" customFormat="1" x14ac:dyDescent="0.25">
      <c r="F7239" s="107"/>
      <c r="R7239" s="37"/>
    </row>
    <row r="7240" spans="6:18" s="32" customFormat="1" x14ac:dyDescent="0.25">
      <c r="F7240" s="107"/>
      <c r="R7240" s="37"/>
    </row>
    <row r="7241" spans="6:18" s="32" customFormat="1" x14ac:dyDescent="0.25">
      <c r="F7241" s="107"/>
      <c r="R7241" s="37"/>
    </row>
    <row r="7242" spans="6:18" s="32" customFormat="1" x14ac:dyDescent="0.25">
      <c r="F7242" s="107"/>
      <c r="R7242" s="37"/>
    </row>
    <row r="7243" spans="6:18" s="32" customFormat="1" x14ac:dyDescent="0.25">
      <c r="F7243" s="107"/>
      <c r="R7243" s="37"/>
    </row>
    <row r="7244" spans="6:18" s="32" customFormat="1" x14ac:dyDescent="0.25">
      <c r="F7244" s="107"/>
      <c r="R7244" s="37"/>
    </row>
    <row r="7245" spans="6:18" s="32" customFormat="1" x14ac:dyDescent="0.25">
      <c r="F7245" s="107"/>
      <c r="R7245" s="37"/>
    </row>
    <row r="7246" spans="6:18" s="32" customFormat="1" x14ac:dyDescent="0.25">
      <c r="F7246" s="107"/>
      <c r="R7246" s="37"/>
    </row>
    <row r="7247" spans="6:18" s="32" customFormat="1" x14ac:dyDescent="0.25">
      <c r="F7247" s="107"/>
      <c r="R7247" s="37"/>
    </row>
    <row r="7248" spans="6:18" s="32" customFormat="1" x14ac:dyDescent="0.25">
      <c r="F7248" s="107"/>
      <c r="R7248" s="37"/>
    </row>
    <row r="7249" spans="6:18" s="32" customFormat="1" x14ac:dyDescent="0.25">
      <c r="F7249" s="107"/>
      <c r="R7249" s="37"/>
    </row>
    <row r="7250" spans="6:18" s="32" customFormat="1" x14ac:dyDescent="0.25">
      <c r="F7250" s="107"/>
      <c r="R7250" s="37"/>
    </row>
    <row r="7251" spans="6:18" s="32" customFormat="1" x14ac:dyDescent="0.25">
      <c r="F7251" s="107"/>
      <c r="R7251" s="37"/>
    </row>
    <row r="7252" spans="6:18" s="32" customFormat="1" x14ac:dyDescent="0.25">
      <c r="F7252" s="107"/>
      <c r="R7252" s="37"/>
    </row>
    <row r="7253" spans="6:18" s="32" customFormat="1" x14ac:dyDescent="0.25">
      <c r="F7253" s="107"/>
      <c r="R7253" s="37"/>
    </row>
    <row r="7254" spans="6:18" s="32" customFormat="1" x14ac:dyDescent="0.25">
      <c r="F7254" s="107"/>
      <c r="R7254" s="37"/>
    </row>
    <row r="7255" spans="6:18" s="32" customFormat="1" x14ac:dyDescent="0.25">
      <c r="F7255" s="107"/>
      <c r="R7255" s="37"/>
    </row>
    <row r="7256" spans="6:18" s="32" customFormat="1" x14ac:dyDescent="0.25">
      <c r="F7256" s="107"/>
      <c r="R7256" s="37"/>
    </row>
    <row r="7257" spans="6:18" s="32" customFormat="1" x14ac:dyDescent="0.25">
      <c r="F7257" s="107"/>
      <c r="R7257" s="37"/>
    </row>
    <row r="7258" spans="6:18" s="32" customFormat="1" x14ac:dyDescent="0.25">
      <c r="F7258" s="107"/>
      <c r="R7258" s="37"/>
    </row>
    <row r="7259" spans="6:18" s="32" customFormat="1" x14ac:dyDescent="0.25">
      <c r="F7259" s="107"/>
      <c r="R7259" s="37"/>
    </row>
    <row r="7260" spans="6:18" s="32" customFormat="1" x14ac:dyDescent="0.25">
      <c r="F7260" s="107"/>
      <c r="R7260" s="37"/>
    </row>
    <row r="7261" spans="6:18" s="32" customFormat="1" x14ac:dyDescent="0.25">
      <c r="F7261" s="107"/>
      <c r="R7261" s="37"/>
    </row>
    <row r="7262" spans="6:18" s="32" customFormat="1" x14ac:dyDescent="0.25">
      <c r="F7262" s="107"/>
      <c r="R7262" s="37"/>
    </row>
    <row r="7263" spans="6:18" s="32" customFormat="1" x14ac:dyDescent="0.25">
      <c r="F7263" s="107"/>
      <c r="R7263" s="37"/>
    </row>
    <row r="7264" spans="6:18" s="32" customFormat="1" x14ac:dyDescent="0.25">
      <c r="F7264" s="107"/>
      <c r="R7264" s="37"/>
    </row>
    <row r="7265" spans="6:18" s="32" customFormat="1" x14ac:dyDescent="0.25">
      <c r="F7265" s="107"/>
      <c r="R7265" s="37"/>
    </row>
    <row r="7266" spans="6:18" s="32" customFormat="1" x14ac:dyDescent="0.25">
      <c r="F7266" s="107"/>
      <c r="R7266" s="37"/>
    </row>
    <row r="7267" spans="6:18" s="32" customFormat="1" x14ac:dyDescent="0.25">
      <c r="F7267" s="107"/>
      <c r="R7267" s="37"/>
    </row>
    <row r="7268" spans="6:18" s="32" customFormat="1" x14ac:dyDescent="0.25">
      <c r="F7268" s="107"/>
      <c r="R7268" s="37"/>
    </row>
    <row r="7269" spans="6:18" s="32" customFormat="1" x14ac:dyDescent="0.25">
      <c r="F7269" s="107"/>
      <c r="R7269" s="37"/>
    </row>
    <row r="7270" spans="6:18" s="32" customFormat="1" x14ac:dyDescent="0.25">
      <c r="F7270" s="107"/>
      <c r="R7270" s="37"/>
    </row>
    <row r="7271" spans="6:18" s="32" customFormat="1" x14ac:dyDescent="0.25">
      <c r="F7271" s="107"/>
      <c r="R7271" s="37"/>
    </row>
    <row r="7272" spans="6:18" s="32" customFormat="1" x14ac:dyDescent="0.25">
      <c r="F7272" s="107"/>
      <c r="R7272" s="37"/>
    </row>
    <row r="7273" spans="6:18" s="32" customFormat="1" x14ac:dyDescent="0.25">
      <c r="F7273" s="107"/>
      <c r="R7273" s="37"/>
    </row>
    <row r="7274" spans="6:18" s="32" customFormat="1" x14ac:dyDescent="0.25">
      <c r="F7274" s="107"/>
      <c r="R7274" s="37"/>
    </row>
    <row r="7275" spans="6:18" s="32" customFormat="1" x14ac:dyDescent="0.25">
      <c r="F7275" s="107"/>
      <c r="R7275" s="37"/>
    </row>
    <row r="7276" spans="6:18" s="32" customFormat="1" x14ac:dyDescent="0.25">
      <c r="F7276" s="107"/>
      <c r="R7276" s="37"/>
    </row>
    <row r="7277" spans="6:18" s="32" customFormat="1" x14ac:dyDescent="0.25">
      <c r="F7277" s="107"/>
      <c r="R7277" s="37"/>
    </row>
    <row r="7278" spans="6:18" s="32" customFormat="1" x14ac:dyDescent="0.25">
      <c r="F7278" s="107"/>
      <c r="R7278" s="37"/>
    </row>
    <row r="7279" spans="6:18" s="32" customFormat="1" x14ac:dyDescent="0.25">
      <c r="F7279" s="107"/>
      <c r="R7279" s="37"/>
    </row>
    <row r="7280" spans="6:18" s="32" customFormat="1" x14ac:dyDescent="0.25">
      <c r="F7280" s="107"/>
      <c r="R7280" s="37"/>
    </row>
    <row r="7281" spans="6:18" s="32" customFormat="1" x14ac:dyDescent="0.25">
      <c r="F7281" s="107"/>
      <c r="R7281" s="37"/>
    </row>
    <row r="7282" spans="6:18" s="32" customFormat="1" x14ac:dyDescent="0.25">
      <c r="F7282" s="107"/>
      <c r="R7282" s="37"/>
    </row>
    <row r="7283" spans="6:18" s="32" customFormat="1" x14ac:dyDescent="0.25">
      <c r="F7283" s="107"/>
      <c r="R7283" s="37"/>
    </row>
    <row r="7284" spans="6:18" s="32" customFormat="1" x14ac:dyDescent="0.25">
      <c r="F7284" s="107"/>
      <c r="R7284" s="37"/>
    </row>
    <row r="7285" spans="6:18" s="32" customFormat="1" x14ac:dyDescent="0.25">
      <c r="F7285" s="107"/>
      <c r="R7285" s="37"/>
    </row>
    <row r="7286" spans="6:18" s="32" customFormat="1" x14ac:dyDescent="0.25">
      <c r="F7286" s="107"/>
      <c r="R7286" s="37"/>
    </row>
    <row r="7287" spans="6:18" s="32" customFormat="1" x14ac:dyDescent="0.25">
      <c r="F7287" s="107"/>
      <c r="R7287" s="37"/>
    </row>
    <row r="7288" spans="6:18" s="32" customFormat="1" x14ac:dyDescent="0.25">
      <c r="F7288" s="107"/>
      <c r="R7288" s="37"/>
    </row>
    <row r="7289" spans="6:18" s="32" customFormat="1" x14ac:dyDescent="0.25">
      <c r="F7289" s="107"/>
      <c r="R7289" s="37"/>
    </row>
    <row r="7290" spans="6:18" s="32" customFormat="1" x14ac:dyDescent="0.25">
      <c r="F7290" s="107"/>
      <c r="R7290" s="37"/>
    </row>
    <row r="7291" spans="6:18" s="32" customFormat="1" x14ac:dyDescent="0.25">
      <c r="F7291" s="107"/>
      <c r="R7291" s="37"/>
    </row>
    <row r="7292" spans="6:18" s="32" customFormat="1" x14ac:dyDescent="0.25">
      <c r="F7292" s="107"/>
      <c r="R7292" s="37"/>
    </row>
    <row r="7293" spans="6:18" s="32" customFormat="1" x14ac:dyDescent="0.25">
      <c r="F7293" s="107"/>
      <c r="R7293" s="37"/>
    </row>
    <row r="7294" spans="6:18" s="32" customFormat="1" x14ac:dyDescent="0.25">
      <c r="F7294" s="107"/>
      <c r="R7294" s="37"/>
    </row>
    <row r="7295" spans="6:18" s="32" customFormat="1" x14ac:dyDescent="0.25">
      <c r="F7295" s="107"/>
      <c r="R7295" s="37"/>
    </row>
    <row r="7296" spans="6:18" s="32" customFormat="1" x14ac:dyDescent="0.25">
      <c r="F7296" s="107"/>
      <c r="R7296" s="37"/>
    </row>
    <row r="7297" spans="6:18" s="32" customFormat="1" x14ac:dyDescent="0.25">
      <c r="F7297" s="107"/>
      <c r="R7297" s="37"/>
    </row>
    <row r="7298" spans="6:18" s="32" customFormat="1" x14ac:dyDescent="0.25">
      <c r="F7298" s="107"/>
      <c r="R7298" s="37"/>
    </row>
    <row r="7299" spans="6:18" s="32" customFormat="1" x14ac:dyDescent="0.25">
      <c r="F7299" s="107"/>
      <c r="R7299" s="37"/>
    </row>
    <row r="7300" spans="6:18" s="32" customFormat="1" x14ac:dyDescent="0.25">
      <c r="F7300" s="107"/>
      <c r="R7300" s="37"/>
    </row>
    <row r="7301" spans="6:18" s="32" customFormat="1" x14ac:dyDescent="0.25">
      <c r="F7301" s="107"/>
      <c r="R7301" s="37"/>
    </row>
    <row r="7302" spans="6:18" s="32" customFormat="1" x14ac:dyDescent="0.25">
      <c r="F7302" s="107"/>
      <c r="R7302" s="37"/>
    </row>
    <row r="7303" spans="6:18" s="32" customFormat="1" x14ac:dyDescent="0.25">
      <c r="F7303" s="107"/>
      <c r="R7303" s="37"/>
    </row>
    <row r="7304" spans="6:18" s="32" customFormat="1" x14ac:dyDescent="0.25">
      <c r="F7304" s="107"/>
      <c r="R7304" s="37"/>
    </row>
    <row r="7305" spans="6:18" s="32" customFormat="1" x14ac:dyDescent="0.25">
      <c r="F7305" s="107"/>
      <c r="R7305" s="37"/>
    </row>
    <row r="7306" spans="6:18" s="32" customFormat="1" x14ac:dyDescent="0.25">
      <c r="F7306" s="107"/>
      <c r="R7306" s="37"/>
    </row>
    <row r="7307" spans="6:18" s="32" customFormat="1" x14ac:dyDescent="0.25">
      <c r="F7307" s="107"/>
      <c r="R7307" s="37"/>
    </row>
    <row r="7308" spans="6:18" s="32" customFormat="1" x14ac:dyDescent="0.25">
      <c r="F7308" s="107"/>
      <c r="R7308" s="37"/>
    </row>
    <row r="7309" spans="6:18" s="32" customFormat="1" x14ac:dyDescent="0.25">
      <c r="F7309" s="107"/>
      <c r="R7309" s="37"/>
    </row>
    <row r="7310" spans="6:18" s="32" customFormat="1" x14ac:dyDescent="0.25">
      <c r="F7310" s="107"/>
      <c r="R7310" s="37"/>
    </row>
    <row r="7311" spans="6:18" s="32" customFormat="1" x14ac:dyDescent="0.25">
      <c r="F7311" s="107"/>
      <c r="R7311" s="37"/>
    </row>
    <row r="7312" spans="6:18" s="32" customFormat="1" x14ac:dyDescent="0.25">
      <c r="F7312" s="107"/>
      <c r="R7312" s="37"/>
    </row>
    <row r="7313" spans="6:18" s="32" customFormat="1" x14ac:dyDescent="0.25">
      <c r="F7313" s="107"/>
      <c r="R7313" s="37"/>
    </row>
    <row r="7314" spans="6:18" s="32" customFormat="1" x14ac:dyDescent="0.25">
      <c r="F7314" s="107"/>
      <c r="R7314" s="37"/>
    </row>
    <row r="7315" spans="6:18" s="32" customFormat="1" x14ac:dyDescent="0.25">
      <c r="F7315" s="107"/>
      <c r="R7315" s="37"/>
    </row>
    <row r="7316" spans="6:18" s="32" customFormat="1" x14ac:dyDescent="0.25">
      <c r="F7316" s="107"/>
      <c r="R7316" s="37"/>
    </row>
    <row r="7317" spans="6:18" s="32" customFormat="1" x14ac:dyDescent="0.25">
      <c r="F7317" s="107"/>
      <c r="R7317" s="37"/>
    </row>
    <row r="7318" spans="6:18" s="32" customFormat="1" x14ac:dyDescent="0.25">
      <c r="F7318" s="107"/>
      <c r="R7318" s="37"/>
    </row>
    <row r="7319" spans="6:18" s="32" customFormat="1" x14ac:dyDescent="0.25">
      <c r="F7319" s="107"/>
      <c r="R7319" s="37"/>
    </row>
    <row r="7320" spans="6:18" s="32" customFormat="1" x14ac:dyDescent="0.25">
      <c r="F7320" s="107"/>
      <c r="R7320" s="37"/>
    </row>
    <row r="7321" spans="6:18" s="32" customFormat="1" x14ac:dyDescent="0.25">
      <c r="F7321" s="107"/>
      <c r="R7321" s="37"/>
    </row>
    <row r="7322" spans="6:18" s="32" customFormat="1" x14ac:dyDescent="0.25">
      <c r="F7322" s="107"/>
      <c r="R7322" s="37"/>
    </row>
    <row r="7323" spans="6:18" s="32" customFormat="1" x14ac:dyDescent="0.25">
      <c r="F7323" s="107"/>
      <c r="R7323" s="37"/>
    </row>
    <row r="7324" spans="6:18" s="32" customFormat="1" x14ac:dyDescent="0.25">
      <c r="F7324" s="107"/>
      <c r="R7324" s="37"/>
    </row>
    <row r="7325" spans="6:18" s="32" customFormat="1" x14ac:dyDescent="0.25">
      <c r="F7325" s="107"/>
      <c r="R7325" s="37"/>
    </row>
    <row r="7326" spans="6:18" s="32" customFormat="1" x14ac:dyDescent="0.25">
      <c r="F7326" s="107"/>
      <c r="R7326" s="37"/>
    </row>
    <row r="7327" spans="6:18" s="32" customFormat="1" x14ac:dyDescent="0.25">
      <c r="F7327" s="107"/>
      <c r="R7327" s="37"/>
    </row>
    <row r="7328" spans="6:18" s="32" customFormat="1" x14ac:dyDescent="0.25">
      <c r="F7328" s="107"/>
      <c r="R7328" s="37"/>
    </row>
    <row r="7329" spans="6:18" s="32" customFormat="1" x14ac:dyDescent="0.25">
      <c r="F7329" s="107"/>
      <c r="R7329" s="37"/>
    </row>
    <row r="7330" spans="6:18" s="32" customFormat="1" x14ac:dyDescent="0.25">
      <c r="F7330" s="107"/>
      <c r="R7330" s="37"/>
    </row>
    <row r="7331" spans="6:18" s="32" customFormat="1" x14ac:dyDescent="0.25">
      <c r="F7331" s="107"/>
      <c r="R7331" s="37"/>
    </row>
    <row r="7332" spans="6:18" s="32" customFormat="1" x14ac:dyDescent="0.25">
      <c r="F7332" s="107"/>
      <c r="R7332" s="37"/>
    </row>
    <row r="7333" spans="6:18" s="32" customFormat="1" x14ac:dyDescent="0.25">
      <c r="F7333" s="107"/>
      <c r="R7333" s="37"/>
    </row>
    <row r="7334" spans="6:18" s="32" customFormat="1" x14ac:dyDescent="0.25">
      <c r="F7334" s="107"/>
      <c r="R7334" s="37"/>
    </row>
    <row r="7335" spans="6:18" s="32" customFormat="1" x14ac:dyDescent="0.25">
      <c r="F7335" s="107"/>
      <c r="R7335" s="37"/>
    </row>
    <row r="7336" spans="6:18" s="32" customFormat="1" x14ac:dyDescent="0.25">
      <c r="F7336" s="107"/>
      <c r="R7336" s="37"/>
    </row>
    <row r="7337" spans="6:18" s="32" customFormat="1" x14ac:dyDescent="0.25">
      <c r="F7337" s="107"/>
      <c r="R7337" s="37"/>
    </row>
    <row r="7338" spans="6:18" s="32" customFormat="1" x14ac:dyDescent="0.25">
      <c r="F7338" s="107"/>
      <c r="R7338" s="37"/>
    </row>
    <row r="7339" spans="6:18" s="32" customFormat="1" x14ac:dyDescent="0.25">
      <c r="F7339" s="107"/>
      <c r="R7339" s="37"/>
    </row>
    <row r="7340" spans="6:18" s="32" customFormat="1" x14ac:dyDescent="0.25">
      <c r="F7340" s="107"/>
      <c r="R7340" s="37"/>
    </row>
    <row r="7341" spans="6:18" s="32" customFormat="1" x14ac:dyDescent="0.25">
      <c r="F7341" s="107"/>
      <c r="R7341" s="37"/>
    </row>
    <row r="7342" spans="6:18" s="32" customFormat="1" x14ac:dyDescent="0.25">
      <c r="F7342" s="107"/>
      <c r="R7342" s="37"/>
    </row>
    <row r="7343" spans="6:18" s="32" customFormat="1" x14ac:dyDescent="0.25">
      <c r="F7343" s="107"/>
      <c r="R7343" s="37"/>
    </row>
    <row r="7344" spans="6:18" s="32" customFormat="1" x14ac:dyDescent="0.25">
      <c r="F7344" s="107"/>
      <c r="R7344" s="37"/>
    </row>
    <row r="7345" spans="6:18" s="32" customFormat="1" x14ac:dyDescent="0.25">
      <c r="F7345" s="107"/>
      <c r="R7345" s="37"/>
    </row>
    <row r="7346" spans="6:18" s="32" customFormat="1" x14ac:dyDescent="0.25">
      <c r="F7346" s="107"/>
      <c r="R7346" s="37"/>
    </row>
    <row r="7347" spans="6:18" s="32" customFormat="1" x14ac:dyDescent="0.25">
      <c r="F7347" s="107"/>
      <c r="R7347" s="37"/>
    </row>
    <row r="7348" spans="6:18" s="32" customFormat="1" x14ac:dyDescent="0.25">
      <c r="F7348" s="107"/>
      <c r="R7348" s="37"/>
    </row>
    <row r="7349" spans="6:18" s="32" customFormat="1" x14ac:dyDescent="0.25">
      <c r="F7349" s="107"/>
      <c r="R7349" s="37"/>
    </row>
    <row r="7350" spans="6:18" s="32" customFormat="1" x14ac:dyDescent="0.25">
      <c r="F7350" s="107"/>
      <c r="R7350" s="37"/>
    </row>
    <row r="7351" spans="6:18" s="32" customFormat="1" x14ac:dyDescent="0.25">
      <c r="F7351" s="107"/>
      <c r="R7351" s="37"/>
    </row>
    <row r="7352" spans="6:18" s="32" customFormat="1" x14ac:dyDescent="0.25">
      <c r="F7352" s="107"/>
      <c r="R7352" s="37"/>
    </row>
    <row r="7353" spans="6:18" s="32" customFormat="1" x14ac:dyDescent="0.25">
      <c r="F7353" s="107"/>
      <c r="R7353" s="37"/>
    </row>
    <row r="7354" spans="6:18" s="32" customFormat="1" x14ac:dyDescent="0.25">
      <c r="F7354" s="107"/>
      <c r="R7354" s="37"/>
    </row>
    <row r="7355" spans="6:18" s="32" customFormat="1" x14ac:dyDescent="0.25">
      <c r="F7355" s="107"/>
      <c r="R7355" s="37"/>
    </row>
    <row r="7356" spans="6:18" s="32" customFormat="1" x14ac:dyDescent="0.25">
      <c r="F7356" s="107"/>
      <c r="R7356" s="37"/>
    </row>
    <row r="7357" spans="6:18" s="32" customFormat="1" x14ac:dyDescent="0.25">
      <c r="F7357" s="107"/>
      <c r="R7357" s="37"/>
    </row>
    <row r="7358" spans="6:18" s="32" customFormat="1" x14ac:dyDescent="0.25">
      <c r="F7358" s="107"/>
      <c r="R7358" s="37"/>
    </row>
    <row r="7359" spans="6:18" s="32" customFormat="1" x14ac:dyDescent="0.25">
      <c r="F7359" s="107"/>
      <c r="R7359" s="37"/>
    </row>
    <row r="7360" spans="6:18" s="32" customFormat="1" x14ac:dyDescent="0.25">
      <c r="F7360" s="107"/>
      <c r="R7360" s="37"/>
    </row>
    <row r="7361" spans="6:18" s="32" customFormat="1" x14ac:dyDescent="0.25">
      <c r="F7361" s="107"/>
      <c r="R7361" s="37"/>
    </row>
    <row r="7362" spans="6:18" s="32" customFormat="1" x14ac:dyDescent="0.25">
      <c r="F7362" s="107"/>
      <c r="R7362" s="37"/>
    </row>
    <row r="7363" spans="6:18" s="32" customFormat="1" x14ac:dyDescent="0.25">
      <c r="F7363" s="107"/>
      <c r="R7363" s="37"/>
    </row>
    <row r="7364" spans="6:18" s="32" customFormat="1" x14ac:dyDescent="0.25">
      <c r="F7364" s="107"/>
      <c r="R7364" s="37"/>
    </row>
    <row r="7365" spans="6:18" s="32" customFormat="1" x14ac:dyDescent="0.25">
      <c r="F7365" s="107"/>
      <c r="R7365" s="37"/>
    </row>
    <row r="7366" spans="6:18" s="32" customFormat="1" x14ac:dyDescent="0.25">
      <c r="F7366" s="107"/>
      <c r="R7366" s="37"/>
    </row>
    <row r="7367" spans="6:18" s="32" customFormat="1" x14ac:dyDescent="0.25">
      <c r="F7367" s="107"/>
      <c r="R7367" s="37"/>
    </row>
    <row r="7368" spans="6:18" s="32" customFormat="1" x14ac:dyDescent="0.25">
      <c r="F7368" s="107"/>
      <c r="R7368" s="37"/>
    </row>
    <row r="7369" spans="6:18" s="32" customFormat="1" x14ac:dyDescent="0.25">
      <c r="F7369" s="107"/>
      <c r="R7369" s="37"/>
    </row>
    <row r="7370" spans="6:18" s="32" customFormat="1" x14ac:dyDescent="0.25">
      <c r="F7370" s="107"/>
      <c r="R7370" s="37"/>
    </row>
    <row r="7371" spans="6:18" s="32" customFormat="1" x14ac:dyDescent="0.25">
      <c r="F7371" s="107"/>
      <c r="R7371" s="37"/>
    </row>
    <row r="7372" spans="6:18" s="32" customFormat="1" x14ac:dyDescent="0.25">
      <c r="F7372" s="107"/>
      <c r="R7372" s="37"/>
    </row>
    <row r="7373" spans="6:18" s="32" customFormat="1" x14ac:dyDescent="0.25">
      <c r="F7373" s="107"/>
      <c r="R7373" s="37"/>
    </row>
    <row r="7374" spans="6:18" s="32" customFormat="1" x14ac:dyDescent="0.25">
      <c r="F7374" s="107"/>
      <c r="R7374" s="37"/>
    </row>
    <row r="7375" spans="6:18" s="32" customFormat="1" x14ac:dyDescent="0.25">
      <c r="F7375" s="107"/>
      <c r="R7375" s="37"/>
    </row>
    <row r="7376" spans="6:18" s="32" customFormat="1" x14ac:dyDescent="0.25">
      <c r="F7376" s="107"/>
      <c r="R7376" s="37"/>
    </row>
    <row r="7377" spans="6:18" s="32" customFormat="1" x14ac:dyDescent="0.25">
      <c r="F7377" s="107"/>
      <c r="R7377" s="37"/>
    </row>
    <row r="7378" spans="6:18" s="32" customFormat="1" x14ac:dyDescent="0.25">
      <c r="F7378" s="107"/>
      <c r="R7378" s="37"/>
    </row>
    <row r="7379" spans="6:18" s="32" customFormat="1" x14ac:dyDescent="0.25">
      <c r="F7379" s="107"/>
      <c r="R7379" s="37"/>
    </row>
    <row r="7380" spans="6:18" s="32" customFormat="1" x14ac:dyDescent="0.25">
      <c r="F7380" s="107"/>
      <c r="R7380" s="37"/>
    </row>
    <row r="7381" spans="6:18" s="32" customFormat="1" x14ac:dyDescent="0.25">
      <c r="F7381" s="107"/>
      <c r="R7381" s="37"/>
    </row>
    <row r="7382" spans="6:18" s="32" customFormat="1" x14ac:dyDescent="0.25">
      <c r="F7382" s="107"/>
      <c r="R7382" s="37"/>
    </row>
    <row r="7383" spans="6:18" s="32" customFormat="1" x14ac:dyDescent="0.25">
      <c r="F7383" s="107"/>
      <c r="R7383" s="37"/>
    </row>
    <row r="7384" spans="6:18" s="32" customFormat="1" x14ac:dyDescent="0.25">
      <c r="F7384" s="107"/>
      <c r="R7384" s="37"/>
    </row>
    <row r="7385" spans="6:18" s="32" customFormat="1" x14ac:dyDescent="0.25">
      <c r="F7385" s="107"/>
      <c r="R7385" s="37"/>
    </row>
    <row r="7386" spans="6:18" s="32" customFormat="1" x14ac:dyDescent="0.25">
      <c r="F7386" s="107"/>
      <c r="R7386" s="37"/>
    </row>
    <row r="7387" spans="6:18" s="32" customFormat="1" x14ac:dyDescent="0.25">
      <c r="F7387" s="107"/>
      <c r="R7387" s="37"/>
    </row>
    <row r="7388" spans="6:18" s="32" customFormat="1" x14ac:dyDescent="0.25">
      <c r="F7388" s="107"/>
      <c r="R7388" s="37"/>
    </row>
    <row r="7389" spans="6:18" s="32" customFormat="1" x14ac:dyDescent="0.25">
      <c r="F7389" s="107"/>
      <c r="R7389" s="37"/>
    </row>
    <row r="7390" spans="6:18" s="32" customFormat="1" x14ac:dyDescent="0.25">
      <c r="F7390" s="107"/>
      <c r="R7390" s="37"/>
    </row>
    <row r="7391" spans="6:18" s="32" customFormat="1" x14ac:dyDescent="0.25">
      <c r="F7391" s="107"/>
      <c r="R7391" s="37"/>
    </row>
    <row r="7392" spans="6:18" s="32" customFormat="1" x14ac:dyDescent="0.25">
      <c r="F7392" s="107"/>
      <c r="R7392" s="37"/>
    </row>
    <row r="7393" spans="6:18" s="32" customFormat="1" x14ac:dyDescent="0.25">
      <c r="F7393" s="107"/>
      <c r="R7393" s="37"/>
    </row>
    <row r="7394" spans="6:18" s="32" customFormat="1" x14ac:dyDescent="0.25">
      <c r="F7394" s="107"/>
      <c r="R7394" s="37"/>
    </row>
    <row r="7395" spans="6:18" s="32" customFormat="1" x14ac:dyDescent="0.25">
      <c r="F7395" s="107"/>
      <c r="R7395" s="37"/>
    </row>
    <row r="7396" spans="6:18" s="32" customFormat="1" x14ac:dyDescent="0.25">
      <c r="F7396" s="107"/>
      <c r="R7396" s="37"/>
    </row>
    <row r="7397" spans="6:18" s="32" customFormat="1" x14ac:dyDescent="0.25">
      <c r="F7397" s="107"/>
      <c r="R7397" s="37"/>
    </row>
    <row r="7398" spans="6:18" s="32" customFormat="1" x14ac:dyDescent="0.25">
      <c r="F7398" s="107"/>
      <c r="R7398" s="37"/>
    </row>
    <row r="7399" spans="6:18" s="32" customFormat="1" x14ac:dyDescent="0.25">
      <c r="F7399" s="107"/>
      <c r="R7399" s="37"/>
    </row>
    <row r="7400" spans="6:18" s="32" customFormat="1" x14ac:dyDescent="0.25">
      <c r="F7400" s="107"/>
      <c r="R7400" s="37"/>
    </row>
    <row r="7401" spans="6:18" s="32" customFormat="1" x14ac:dyDescent="0.25">
      <c r="F7401" s="107"/>
      <c r="R7401" s="37"/>
    </row>
    <row r="7402" spans="6:18" s="32" customFormat="1" x14ac:dyDescent="0.25">
      <c r="F7402" s="107"/>
      <c r="R7402" s="37"/>
    </row>
    <row r="7403" spans="6:18" s="32" customFormat="1" x14ac:dyDescent="0.25">
      <c r="F7403" s="107"/>
      <c r="R7403" s="37"/>
    </row>
    <row r="7404" spans="6:18" s="32" customFormat="1" x14ac:dyDescent="0.25">
      <c r="F7404" s="107"/>
      <c r="R7404" s="37"/>
    </row>
    <row r="7405" spans="6:18" s="32" customFormat="1" x14ac:dyDescent="0.25">
      <c r="F7405" s="107"/>
      <c r="R7405" s="37"/>
    </row>
    <row r="7406" spans="6:18" s="32" customFormat="1" x14ac:dyDescent="0.25">
      <c r="F7406" s="107"/>
      <c r="R7406" s="37"/>
    </row>
    <row r="7407" spans="6:18" s="32" customFormat="1" x14ac:dyDescent="0.25">
      <c r="F7407" s="107"/>
      <c r="R7407" s="37"/>
    </row>
    <row r="7408" spans="6:18" s="32" customFormat="1" x14ac:dyDescent="0.25">
      <c r="F7408" s="107"/>
      <c r="R7408" s="37"/>
    </row>
    <row r="7409" spans="6:18" s="32" customFormat="1" x14ac:dyDescent="0.25">
      <c r="F7409" s="107"/>
      <c r="R7409" s="37"/>
    </row>
    <row r="7410" spans="6:18" s="32" customFormat="1" x14ac:dyDescent="0.25">
      <c r="F7410" s="107"/>
      <c r="R7410" s="37"/>
    </row>
    <row r="7411" spans="6:18" s="32" customFormat="1" x14ac:dyDescent="0.25">
      <c r="F7411" s="107"/>
      <c r="R7411" s="37"/>
    </row>
    <row r="7412" spans="6:18" s="32" customFormat="1" x14ac:dyDescent="0.25">
      <c r="F7412" s="107"/>
      <c r="R7412" s="37"/>
    </row>
    <row r="7413" spans="6:18" s="32" customFormat="1" x14ac:dyDescent="0.25">
      <c r="F7413" s="107"/>
      <c r="R7413" s="37"/>
    </row>
    <row r="7414" spans="6:18" s="32" customFormat="1" x14ac:dyDescent="0.25">
      <c r="F7414" s="107"/>
      <c r="R7414" s="37"/>
    </row>
    <row r="7415" spans="6:18" s="32" customFormat="1" x14ac:dyDescent="0.25">
      <c r="F7415" s="107"/>
      <c r="R7415" s="37"/>
    </row>
    <row r="7416" spans="6:18" s="32" customFormat="1" x14ac:dyDescent="0.25">
      <c r="F7416" s="107"/>
      <c r="R7416" s="37"/>
    </row>
    <row r="7417" spans="6:18" s="32" customFormat="1" x14ac:dyDescent="0.25">
      <c r="F7417" s="107"/>
      <c r="R7417" s="37"/>
    </row>
    <row r="7418" spans="6:18" s="32" customFormat="1" x14ac:dyDescent="0.25">
      <c r="F7418" s="107"/>
      <c r="R7418" s="37"/>
    </row>
    <row r="7419" spans="6:18" s="32" customFormat="1" x14ac:dyDescent="0.25">
      <c r="F7419" s="107"/>
      <c r="R7419" s="37"/>
    </row>
    <row r="7420" spans="6:18" s="32" customFormat="1" x14ac:dyDescent="0.25">
      <c r="F7420" s="107"/>
      <c r="R7420" s="37"/>
    </row>
    <row r="7421" spans="6:18" s="32" customFormat="1" x14ac:dyDescent="0.25">
      <c r="F7421" s="107"/>
      <c r="R7421" s="37"/>
    </row>
    <row r="7422" spans="6:18" s="32" customFormat="1" x14ac:dyDescent="0.25">
      <c r="F7422" s="107"/>
      <c r="R7422" s="37"/>
    </row>
    <row r="7423" spans="6:18" s="32" customFormat="1" x14ac:dyDescent="0.25">
      <c r="F7423" s="107"/>
      <c r="R7423" s="37"/>
    </row>
    <row r="7424" spans="6:18" s="32" customFormat="1" x14ac:dyDescent="0.25">
      <c r="F7424" s="107"/>
      <c r="R7424" s="37"/>
    </row>
    <row r="7425" spans="6:18" s="32" customFormat="1" x14ac:dyDescent="0.25">
      <c r="F7425" s="107"/>
      <c r="R7425" s="37"/>
    </row>
    <row r="7426" spans="6:18" s="32" customFormat="1" x14ac:dyDescent="0.25">
      <c r="F7426" s="107"/>
      <c r="R7426" s="37"/>
    </row>
    <row r="7427" spans="6:18" s="32" customFormat="1" x14ac:dyDescent="0.25">
      <c r="F7427" s="107"/>
      <c r="R7427" s="37"/>
    </row>
    <row r="7428" spans="6:18" s="32" customFormat="1" x14ac:dyDescent="0.25">
      <c r="F7428" s="107"/>
      <c r="R7428" s="37"/>
    </row>
    <row r="7429" spans="6:18" s="32" customFormat="1" x14ac:dyDescent="0.25">
      <c r="F7429" s="107"/>
      <c r="R7429" s="37"/>
    </row>
    <row r="7430" spans="6:18" s="32" customFormat="1" x14ac:dyDescent="0.25">
      <c r="F7430" s="107"/>
      <c r="R7430" s="37"/>
    </row>
    <row r="7431" spans="6:18" s="32" customFormat="1" x14ac:dyDescent="0.25">
      <c r="F7431" s="107"/>
      <c r="R7431" s="37"/>
    </row>
    <row r="7432" spans="6:18" s="32" customFormat="1" x14ac:dyDescent="0.25">
      <c r="F7432" s="107"/>
      <c r="R7432" s="37"/>
    </row>
    <row r="7433" spans="6:18" s="32" customFormat="1" x14ac:dyDescent="0.25">
      <c r="F7433" s="107"/>
      <c r="R7433" s="37"/>
    </row>
    <row r="7434" spans="6:18" s="32" customFormat="1" x14ac:dyDescent="0.25">
      <c r="F7434" s="107"/>
      <c r="R7434" s="37"/>
    </row>
    <row r="7435" spans="6:18" s="32" customFormat="1" x14ac:dyDescent="0.25">
      <c r="F7435" s="107"/>
      <c r="R7435" s="37"/>
    </row>
    <row r="7436" spans="6:18" s="32" customFormat="1" x14ac:dyDescent="0.25">
      <c r="F7436" s="107"/>
      <c r="R7436" s="37"/>
    </row>
    <row r="7437" spans="6:18" s="32" customFormat="1" x14ac:dyDescent="0.25">
      <c r="F7437" s="107"/>
      <c r="R7437" s="37"/>
    </row>
    <row r="7438" spans="6:18" s="32" customFormat="1" x14ac:dyDescent="0.25">
      <c r="F7438" s="107"/>
      <c r="R7438" s="37"/>
    </row>
    <row r="7439" spans="6:18" s="32" customFormat="1" x14ac:dyDescent="0.25">
      <c r="F7439" s="107"/>
      <c r="R7439" s="37"/>
    </row>
    <row r="7440" spans="6:18" s="32" customFormat="1" x14ac:dyDescent="0.25">
      <c r="F7440" s="107"/>
      <c r="R7440" s="37"/>
    </row>
    <row r="7441" spans="6:18" s="32" customFormat="1" x14ac:dyDescent="0.25">
      <c r="F7441" s="107"/>
      <c r="R7441" s="37"/>
    </row>
    <row r="7442" spans="6:18" s="32" customFormat="1" x14ac:dyDescent="0.25">
      <c r="F7442" s="107"/>
      <c r="R7442" s="37"/>
    </row>
    <row r="7443" spans="6:18" s="32" customFormat="1" x14ac:dyDescent="0.25">
      <c r="F7443" s="107"/>
      <c r="R7443" s="37"/>
    </row>
    <row r="7444" spans="6:18" s="32" customFormat="1" x14ac:dyDescent="0.25">
      <c r="F7444" s="107"/>
      <c r="R7444" s="37"/>
    </row>
    <row r="7445" spans="6:18" s="32" customFormat="1" x14ac:dyDescent="0.25">
      <c r="F7445" s="107"/>
      <c r="R7445" s="37"/>
    </row>
    <row r="7446" spans="6:18" s="32" customFormat="1" x14ac:dyDescent="0.25">
      <c r="F7446" s="107"/>
      <c r="R7446" s="37"/>
    </row>
    <row r="7447" spans="6:18" s="32" customFormat="1" x14ac:dyDescent="0.25">
      <c r="F7447" s="107"/>
      <c r="R7447" s="37"/>
    </row>
    <row r="7448" spans="6:18" s="32" customFormat="1" x14ac:dyDescent="0.25">
      <c r="F7448" s="107"/>
      <c r="R7448" s="37"/>
    </row>
    <row r="7449" spans="6:18" s="32" customFormat="1" x14ac:dyDescent="0.25">
      <c r="F7449" s="107"/>
      <c r="R7449" s="37"/>
    </row>
    <row r="7450" spans="6:18" s="32" customFormat="1" x14ac:dyDescent="0.25">
      <c r="F7450" s="107"/>
      <c r="R7450" s="37"/>
    </row>
    <row r="7451" spans="6:18" s="32" customFormat="1" x14ac:dyDescent="0.25">
      <c r="F7451" s="107"/>
      <c r="R7451" s="37"/>
    </row>
    <row r="7452" spans="6:18" s="32" customFormat="1" x14ac:dyDescent="0.25">
      <c r="F7452" s="107"/>
      <c r="R7452" s="37"/>
    </row>
    <row r="7453" spans="6:18" s="32" customFormat="1" x14ac:dyDescent="0.25">
      <c r="F7453" s="107"/>
      <c r="R7453" s="37"/>
    </row>
    <row r="7454" spans="6:18" s="32" customFormat="1" x14ac:dyDescent="0.25">
      <c r="F7454" s="107"/>
      <c r="R7454" s="37"/>
    </row>
    <row r="7455" spans="6:18" s="32" customFormat="1" x14ac:dyDescent="0.25">
      <c r="F7455" s="107"/>
      <c r="R7455" s="37"/>
    </row>
    <row r="7456" spans="6:18" s="32" customFormat="1" x14ac:dyDescent="0.25">
      <c r="F7456" s="107"/>
      <c r="R7456" s="37"/>
    </row>
    <row r="7457" spans="6:18" s="32" customFormat="1" x14ac:dyDescent="0.25">
      <c r="F7457" s="107"/>
      <c r="R7457" s="37"/>
    </row>
    <row r="7458" spans="6:18" s="32" customFormat="1" x14ac:dyDescent="0.25">
      <c r="F7458" s="107"/>
      <c r="R7458" s="37"/>
    </row>
    <row r="7459" spans="6:18" s="32" customFormat="1" x14ac:dyDescent="0.25">
      <c r="F7459" s="107"/>
      <c r="R7459" s="37"/>
    </row>
    <row r="7460" spans="6:18" s="32" customFormat="1" x14ac:dyDescent="0.25">
      <c r="F7460" s="107"/>
      <c r="R7460" s="37"/>
    </row>
    <row r="7461" spans="6:18" s="32" customFormat="1" x14ac:dyDescent="0.25">
      <c r="F7461" s="107"/>
      <c r="R7461" s="37"/>
    </row>
    <row r="7462" spans="6:18" s="32" customFormat="1" x14ac:dyDescent="0.25">
      <c r="F7462" s="107"/>
      <c r="R7462" s="37"/>
    </row>
    <row r="7463" spans="6:18" s="32" customFormat="1" x14ac:dyDescent="0.25">
      <c r="F7463" s="107"/>
      <c r="R7463" s="37"/>
    </row>
    <row r="7464" spans="6:18" s="32" customFormat="1" x14ac:dyDescent="0.25">
      <c r="F7464" s="107"/>
      <c r="R7464" s="37"/>
    </row>
    <row r="7465" spans="6:18" s="32" customFormat="1" x14ac:dyDescent="0.25">
      <c r="F7465" s="107"/>
      <c r="R7465" s="37"/>
    </row>
    <row r="7466" spans="6:18" s="32" customFormat="1" x14ac:dyDescent="0.25">
      <c r="F7466" s="107"/>
      <c r="R7466" s="37"/>
    </row>
    <row r="7467" spans="6:18" s="32" customFormat="1" x14ac:dyDescent="0.25">
      <c r="F7467" s="107"/>
      <c r="R7467" s="37"/>
    </row>
    <row r="7468" spans="6:18" s="32" customFormat="1" x14ac:dyDescent="0.25">
      <c r="F7468" s="107"/>
      <c r="R7468" s="37"/>
    </row>
    <row r="7469" spans="6:18" s="32" customFormat="1" x14ac:dyDescent="0.25">
      <c r="F7469" s="107"/>
      <c r="R7469" s="37"/>
    </row>
    <row r="7470" spans="6:18" s="32" customFormat="1" x14ac:dyDescent="0.25">
      <c r="F7470" s="107"/>
      <c r="R7470" s="37"/>
    </row>
    <row r="7471" spans="6:18" s="32" customFormat="1" x14ac:dyDescent="0.25">
      <c r="F7471" s="107"/>
      <c r="R7471" s="37"/>
    </row>
    <row r="7472" spans="6:18" s="32" customFormat="1" x14ac:dyDescent="0.25">
      <c r="F7472" s="107"/>
      <c r="R7472" s="37"/>
    </row>
    <row r="7473" spans="6:18" s="32" customFormat="1" x14ac:dyDescent="0.25">
      <c r="F7473" s="107"/>
      <c r="R7473" s="37"/>
    </row>
    <row r="7474" spans="6:18" s="32" customFormat="1" x14ac:dyDescent="0.25">
      <c r="F7474" s="107"/>
      <c r="R7474" s="37"/>
    </row>
    <row r="7475" spans="6:18" s="32" customFormat="1" x14ac:dyDescent="0.25">
      <c r="F7475" s="107"/>
      <c r="R7475" s="37"/>
    </row>
    <row r="7476" spans="6:18" s="32" customFormat="1" x14ac:dyDescent="0.25">
      <c r="F7476" s="107"/>
      <c r="R7476" s="37"/>
    </row>
    <row r="7477" spans="6:18" s="32" customFormat="1" x14ac:dyDescent="0.25">
      <c r="F7477" s="107"/>
      <c r="R7477" s="37"/>
    </row>
    <row r="7478" spans="6:18" s="32" customFormat="1" x14ac:dyDescent="0.25">
      <c r="F7478" s="107"/>
      <c r="R7478" s="37"/>
    </row>
    <row r="7479" spans="6:18" s="32" customFormat="1" x14ac:dyDescent="0.25">
      <c r="F7479" s="107"/>
      <c r="R7479" s="37"/>
    </row>
    <row r="7480" spans="6:18" s="32" customFormat="1" x14ac:dyDescent="0.25">
      <c r="F7480" s="107"/>
      <c r="R7480" s="37"/>
    </row>
    <row r="7481" spans="6:18" s="32" customFormat="1" x14ac:dyDescent="0.25">
      <c r="F7481" s="107"/>
      <c r="R7481" s="37"/>
    </row>
    <row r="7482" spans="6:18" s="32" customFormat="1" x14ac:dyDescent="0.25">
      <c r="F7482" s="107"/>
      <c r="R7482" s="37"/>
    </row>
    <row r="7483" spans="6:18" s="32" customFormat="1" x14ac:dyDescent="0.25">
      <c r="F7483" s="107"/>
      <c r="R7483" s="37"/>
    </row>
    <row r="7484" spans="6:18" s="32" customFormat="1" x14ac:dyDescent="0.25">
      <c r="F7484" s="107"/>
      <c r="R7484" s="37"/>
    </row>
    <row r="7485" spans="6:18" s="32" customFormat="1" x14ac:dyDescent="0.25">
      <c r="F7485" s="107"/>
      <c r="R7485" s="37"/>
    </row>
    <row r="7486" spans="6:18" s="32" customFormat="1" x14ac:dyDescent="0.25">
      <c r="F7486" s="107"/>
      <c r="R7486" s="37"/>
    </row>
    <row r="7487" spans="6:18" s="32" customFormat="1" x14ac:dyDescent="0.25">
      <c r="F7487" s="107"/>
      <c r="R7487" s="37"/>
    </row>
    <row r="7488" spans="6:18" s="32" customFormat="1" x14ac:dyDescent="0.25">
      <c r="F7488" s="107"/>
      <c r="R7488" s="37"/>
    </row>
    <row r="7489" spans="6:18" s="32" customFormat="1" x14ac:dyDescent="0.25">
      <c r="F7489" s="107"/>
      <c r="R7489" s="37"/>
    </row>
    <row r="7490" spans="6:18" s="32" customFormat="1" x14ac:dyDescent="0.25">
      <c r="F7490" s="107"/>
      <c r="R7490" s="37"/>
    </row>
    <row r="7491" spans="6:18" s="32" customFormat="1" x14ac:dyDescent="0.25">
      <c r="F7491" s="107"/>
      <c r="R7491" s="37"/>
    </row>
    <row r="7492" spans="6:18" s="32" customFormat="1" x14ac:dyDescent="0.25">
      <c r="F7492" s="107"/>
      <c r="R7492" s="37"/>
    </row>
    <row r="7493" spans="6:18" s="32" customFormat="1" x14ac:dyDescent="0.25">
      <c r="F7493" s="107"/>
      <c r="R7493" s="37"/>
    </row>
    <row r="7494" spans="6:18" s="32" customFormat="1" x14ac:dyDescent="0.25">
      <c r="F7494" s="107"/>
      <c r="R7494" s="37"/>
    </row>
    <row r="7495" spans="6:18" s="32" customFormat="1" x14ac:dyDescent="0.25">
      <c r="F7495" s="107"/>
      <c r="R7495" s="37"/>
    </row>
    <row r="7496" spans="6:18" s="32" customFormat="1" x14ac:dyDescent="0.25">
      <c r="F7496" s="107"/>
      <c r="R7496" s="37"/>
    </row>
    <row r="7497" spans="6:18" s="32" customFormat="1" x14ac:dyDescent="0.25">
      <c r="F7497" s="107"/>
      <c r="R7497" s="37"/>
    </row>
    <row r="7498" spans="6:18" s="32" customFormat="1" x14ac:dyDescent="0.25">
      <c r="F7498" s="107"/>
      <c r="R7498" s="37"/>
    </row>
    <row r="7499" spans="6:18" s="32" customFormat="1" x14ac:dyDescent="0.25">
      <c r="F7499" s="107"/>
      <c r="R7499" s="37"/>
    </row>
    <row r="7500" spans="6:18" s="32" customFormat="1" x14ac:dyDescent="0.25">
      <c r="F7500" s="107"/>
      <c r="R7500" s="37"/>
    </row>
    <row r="7501" spans="6:18" s="32" customFormat="1" x14ac:dyDescent="0.25">
      <c r="F7501" s="107"/>
      <c r="R7501" s="37"/>
    </row>
    <row r="7502" spans="6:18" s="32" customFormat="1" x14ac:dyDescent="0.25">
      <c r="F7502" s="107"/>
      <c r="R7502" s="37"/>
    </row>
    <row r="7503" spans="6:18" s="32" customFormat="1" x14ac:dyDescent="0.25">
      <c r="F7503" s="107"/>
      <c r="R7503" s="37"/>
    </row>
    <row r="7504" spans="6:18" s="32" customFormat="1" x14ac:dyDescent="0.25">
      <c r="F7504" s="107"/>
      <c r="R7504" s="37"/>
    </row>
    <row r="7505" spans="6:18" s="32" customFormat="1" x14ac:dyDescent="0.25">
      <c r="F7505" s="107"/>
      <c r="R7505" s="37"/>
    </row>
    <row r="7506" spans="6:18" s="32" customFormat="1" x14ac:dyDescent="0.25">
      <c r="F7506" s="107"/>
      <c r="R7506" s="37"/>
    </row>
    <row r="7507" spans="6:18" s="32" customFormat="1" x14ac:dyDescent="0.25">
      <c r="F7507" s="107"/>
      <c r="R7507" s="37"/>
    </row>
    <row r="7508" spans="6:18" s="32" customFormat="1" x14ac:dyDescent="0.25">
      <c r="F7508" s="107"/>
      <c r="R7508" s="37"/>
    </row>
    <row r="7509" spans="6:18" s="32" customFormat="1" x14ac:dyDescent="0.25">
      <c r="F7509" s="107"/>
      <c r="R7509" s="37"/>
    </row>
    <row r="7510" spans="6:18" s="32" customFormat="1" x14ac:dyDescent="0.25">
      <c r="F7510" s="107"/>
      <c r="R7510" s="37"/>
    </row>
    <row r="7511" spans="6:18" s="32" customFormat="1" x14ac:dyDescent="0.25">
      <c r="F7511" s="107"/>
      <c r="R7511" s="37"/>
    </row>
    <row r="7512" spans="6:18" s="32" customFormat="1" x14ac:dyDescent="0.25">
      <c r="F7512" s="107"/>
      <c r="R7512" s="37"/>
    </row>
    <row r="7513" spans="6:18" s="32" customFormat="1" x14ac:dyDescent="0.25">
      <c r="F7513" s="107"/>
      <c r="R7513" s="37"/>
    </row>
    <row r="7514" spans="6:18" s="32" customFormat="1" x14ac:dyDescent="0.25">
      <c r="F7514" s="107"/>
      <c r="R7514" s="37"/>
    </row>
    <row r="7515" spans="6:18" s="32" customFormat="1" x14ac:dyDescent="0.25">
      <c r="F7515" s="107"/>
      <c r="R7515" s="37"/>
    </row>
    <row r="7516" spans="6:18" s="32" customFormat="1" x14ac:dyDescent="0.25">
      <c r="F7516" s="107"/>
      <c r="R7516" s="37"/>
    </row>
    <row r="7517" spans="6:18" s="32" customFormat="1" x14ac:dyDescent="0.25">
      <c r="F7517" s="107"/>
      <c r="R7517" s="37"/>
    </row>
    <row r="7518" spans="6:18" s="32" customFormat="1" x14ac:dyDescent="0.25">
      <c r="F7518" s="107"/>
      <c r="R7518" s="37"/>
    </row>
    <row r="7519" spans="6:18" s="32" customFormat="1" x14ac:dyDescent="0.25">
      <c r="F7519" s="107"/>
      <c r="R7519" s="37"/>
    </row>
    <row r="7520" spans="6:18" s="32" customFormat="1" x14ac:dyDescent="0.25">
      <c r="F7520" s="107"/>
      <c r="R7520" s="37"/>
    </row>
    <row r="7521" spans="6:18" s="32" customFormat="1" x14ac:dyDescent="0.25">
      <c r="F7521" s="107"/>
      <c r="R7521" s="37"/>
    </row>
    <row r="7522" spans="6:18" s="32" customFormat="1" x14ac:dyDescent="0.25">
      <c r="F7522" s="107"/>
      <c r="R7522" s="37"/>
    </row>
    <row r="7523" spans="6:18" s="32" customFormat="1" x14ac:dyDescent="0.25">
      <c r="F7523" s="107"/>
      <c r="R7523" s="37"/>
    </row>
    <row r="7524" spans="6:18" s="32" customFormat="1" x14ac:dyDescent="0.25">
      <c r="F7524" s="107"/>
      <c r="R7524" s="37"/>
    </row>
    <row r="7525" spans="6:18" s="32" customFormat="1" x14ac:dyDescent="0.25">
      <c r="F7525" s="107"/>
      <c r="R7525" s="37"/>
    </row>
    <row r="7526" spans="6:18" s="32" customFormat="1" x14ac:dyDescent="0.25">
      <c r="F7526" s="107"/>
      <c r="R7526" s="37"/>
    </row>
    <row r="7527" spans="6:18" s="32" customFormat="1" x14ac:dyDescent="0.25">
      <c r="F7527" s="107"/>
      <c r="R7527" s="37"/>
    </row>
    <row r="7528" spans="6:18" s="32" customFormat="1" x14ac:dyDescent="0.25">
      <c r="F7528" s="107"/>
      <c r="R7528" s="37"/>
    </row>
    <row r="7529" spans="6:18" s="32" customFormat="1" x14ac:dyDescent="0.25">
      <c r="F7529" s="107"/>
      <c r="R7529" s="37"/>
    </row>
    <row r="7530" spans="6:18" s="32" customFormat="1" x14ac:dyDescent="0.25">
      <c r="F7530" s="107"/>
      <c r="R7530" s="37"/>
    </row>
    <row r="7531" spans="6:18" s="32" customFormat="1" x14ac:dyDescent="0.25">
      <c r="F7531" s="107"/>
      <c r="R7531" s="37"/>
    </row>
    <row r="7532" spans="6:18" s="32" customFormat="1" x14ac:dyDescent="0.25">
      <c r="F7532" s="107"/>
      <c r="R7532" s="37"/>
    </row>
    <row r="7533" spans="6:18" s="32" customFormat="1" x14ac:dyDescent="0.25">
      <c r="F7533" s="107"/>
      <c r="R7533" s="37"/>
    </row>
    <row r="7534" spans="6:18" s="32" customFormat="1" x14ac:dyDescent="0.25">
      <c r="F7534" s="107"/>
      <c r="R7534" s="37"/>
    </row>
    <row r="7535" spans="6:18" s="32" customFormat="1" x14ac:dyDescent="0.25">
      <c r="F7535" s="107"/>
      <c r="R7535" s="37"/>
    </row>
    <row r="7536" spans="6:18" s="32" customFormat="1" x14ac:dyDescent="0.25">
      <c r="F7536" s="107"/>
      <c r="R7536" s="37"/>
    </row>
    <row r="7537" spans="6:18" s="32" customFormat="1" x14ac:dyDescent="0.25">
      <c r="F7537" s="107"/>
      <c r="R7537" s="37"/>
    </row>
    <row r="7538" spans="6:18" s="32" customFormat="1" x14ac:dyDescent="0.25">
      <c r="F7538" s="107"/>
      <c r="R7538" s="37"/>
    </row>
    <row r="7539" spans="6:18" s="32" customFormat="1" x14ac:dyDescent="0.25">
      <c r="F7539" s="107"/>
      <c r="R7539" s="37"/>
    </row>
    <row r="7540" spans="6:18" s="32" customFormat="1" x14ac:dyDescent="0.25">
      <c r="F7540" s="107"/>
      <c r="R7540" s="37"/>
    </row>
    <row r="7541" spans="6:18" s="32" customFormat="1" x14ac:dyDescent="0.25">
      <c r="F7541" s="107"/>
      <c r="R7541" s="37"/>
    </row>
    <row r="7542" spans="6:18" s="32" customFormat="1" x14ac:dyDescent="0.25">
      <c r="F7542" s="107"/>
      <c r="R7542" s="37"/>
    </row>
    <row r="7543" spans="6:18" s="32" customFormat="1" x14ac:dyDescent="0.25">
      <c r="F7543" s="107"/>
      <c r="R7543" s="37"/>
    </row>
    <row r="7544" spans="6:18" s="32" customFormat="1" x14ac:dyDescent="0.25">
      <c r="F7544" s="107"/>
      <c r="R7544" s="37"/>
    </row>
    <row r="7545" spans="6:18" s="32" customFormat="1" x14ac:dyDescent="0.25">
      <c r="F7545" s="107"/>
      <c r="R7545" s="37"/>
    </row>
    <row r="7546" spans="6:18" s="32" customFormat="1" x14ac:dyDescent="0.25">
      <c r="F7546" s="107"/>
      <c r="R7546" s="37"/>
    </row>
    <row r="7547" spans="6:18" s="32" customFormat="1" x14ac:dyDescent="0.25">
      <c r="F7547" s="107"/>
      <c r="R7547" s="37"/>
    </row>
    <row r="7548" spans="6:18" s="32" customFormat="1" x14ac:dyDescent="0.25">
      <c r="F7548" s="107"/>
      <c r="R7548" s="37"/>
    </row>
    <row r="7549" spans="6:18" s="32" customFormat="1" x14ac:dyDescent="0.25">
      <c r="F7549" s="107"/>
      <c r="R7549" s="37"/>
    </row>
    <row r="7550" spans="6:18" s="32" customFormat="1" x14ac:dyDescent="0.25">
      <c r="F7550" s="107"/>
      <c r="R7550" s="37"/>
    </row>
    <row r="7551" spans="6:18" s="32" customFormat="1" x14ac:dyDescent="0.25">
      <c r="F7551" s="107"/>
      <c r="R7551" s="37"/>
    </row>
    <row r="7552" spans="6:18" s="32" customFormat="1" x14ac:dyDescent="0.25">
      <c r="F7552" s="107"/>
      <c r="R7552" s="37"/>
    </row>
    <row r="7553" spans="6:18" s="32" customFormat="1" x14ac:dyDescent="0.25">
      <c r="F7553" s="107"/>
      <c r="R7553" s="37"/>
    </row>
    <row r="7554" spans="6:18" s="32" customFormat="1" x14ac:dyDescent="0.25">
      <c r="F7554" s="107"/>
      <c r="R7554" s="37"/>
    </row>
    <row r="7555" spans="6:18" s="32" customFormat="1" x14ac:dyDescent="0.25">
      <c r="F7555" s="107"/>
      <c r="R7555" s="37"/>
    </row>
    <row r="7556" spans="6:18" s="32" customFormat="1" x14ac:dyDescent="0.25">
      <c r="F7556" s="107"/>
      <c r="R7556" s="37"/>
    </row>
    <row r="7557" spans="6:18" s="32" customFormat="1" x14ac:dyDescent="0.25">
      <c r="F7557" s="107"/>
      <c r="R7557" s="37"/>
    </row>
    <row r="7558" spans="6:18" s="32" customFormat="1" x14ac:dyDescent="0.25">
      <c r="F7558" s="107"/>
      <c r="R7558" s="37"/>
    </row>
    <row r="7559" spans="6:18" s="32" customFormat="1" x14ac:dyDescent="0.25">
      <c r="F7559" s="107"/>
      <c r="R7559" s="37"/>
    </row>
    <row r="7560" spans="6:18" s="32" customFormat="1" x14ac:dyDescent="0.25">
      <c r="F7560" s="107"/>
      <c r="R7560" s="37"/>
    </row>
    <row r="7561" spans="6:18" s="32" customFormat="1" x14ac:dyDescent="0.25">
      <c r="F7561" s="107"/>
      <c r="R7561" s="37"/>
    </row>
    <row r="7562" spans="6:18" s="32" customFormat="1" x14ac:dyDescent="0.25">
      <c r="F7562" s="107"/>
      <c r="R7562" s="37"/>
    </row>
    <row r="7563" spans="6:18" s="32" customFormat="1" x14ac:dyDescent="0.25">
      <c r="F7563" s="107"/>
      <c r="R7563" s="37"/>
    </row>
    <row r="7564" spans="6:18" s="32" customFormat="1" x14ac:dyDescent="0.25">
      <c r="F7564" s="107"/>
      <c r="R7564" s="37"/>
    </row>
    <row r="7565" spans="6:18" s="32" customFormat="1" x14ac:dyDescent="0.25">
      <c r="F7565" s="107"/>
      <c r="R7565" s="37"/>
    </row>
    <row r="7566" spans="6:18" s="32" customFormat="1" x14ac:dyDescent="0.25">
      <c r="F7566" s="107"/>
      <c r="R7566" s="37"/>
    </row>
    <row r="7567" spans="6:18" s="32" customFormat="1" x14ac:dyDescent="0.25">
      <c r="F7567" s="107"/>
      <c r="R7567" s="37"/>
    </row>
    <row r="7568" spans="6:18" s="32" customFormat="1" x14ac:dyDescent="0.25">
      <c r="F7568" s="107"/>
      <c r="R7568" s="37"/>
    </row>
    <row r="7569" spans="6:18" s="32" customFormat="1" x14ac:dyDescent="0.25">
      <c r="F7569" s="107"/>
      <c r="R7569" s="37"/>
    </row>
    <row r="7570" spans="6:18" s="32" customFormat="1" x14ac:dyDescent="0.25">
      <c r="F7570" s="107"/>
      <c r="R7570" s="37"/>
    </row>
    <row r="7571" spans="6:18" s="32" customFormat="1" x14ac:dyDescent="0.25">
      <c r="F7571" s="107"/>
      <c r="R7571" s="37"/>
    </row>
    <row r="7572" spans="6:18" s="32" customFormat="1" x14ac:dyDescent="0.25">
      <c r="F7572" s="107"/>
      <c r="R7572" s="37"/>
    </row>
    <row r="7573" spans="6:18" s="32" customFormat="1" x14ac:dyDescent="0.25">
      <c r="F7573" s="107"/>
      <c r="R7573" s="37"/>
    </row>
    <row r="7574" spans="6:18" s="32" customFormat="1" x14ac:dyDescent="0.25">
      <c r="F7574" s="107"/>
      <c r="R7574" s="37"/>
    </row>
    <row r="7575" spans="6:18" s="32" customFormat="1" x14ac:dyDescent="0.25">
      <c r="F7575" s="107"/>
      <c r="R7575" s="37"/>
    </row>
    <row r="7576" spans="6:18" s="32" customFormat="1" x14ac:dyDescent="0.25">
      <c r="F7576" s="107"/>
      <c r="R7576" s="37"/>
    </row>
    <row r="7577" spans="6:18" s="32" customFormat="1" x14ac:dyDescent="0.25">
      <c r="F7577" s="107"/>
      <c r="R7577" s="37"/>
    </row>
    <row r="7578" spans="6:18" s="32" customFormat="1" x14ac:dyDescent="0.25">
      <c r="F7578" s="107"/>
      <c r="R7578" s="37"/>
    </row>
    <row r="7579" spans="6:18" s="32" customFormat="1" x14ac:dyDescent="0.25">
      <c r="F7579" s="107"/>
      <c r="R7579" s="37"/>
    </row>
    <row r="7580" spans="6:18" s="32" customFormat="1" x14ac:dyDescent="0.25">
      <c r="F7580" s="107"/>
      <c r="R7580" s="37"/>
    </row>
    <row r="7581" spans="6:18" s="32" customFormat="1" x14ac:dyDescent="0.25">
      <c r="F7581" s="107"/>
      <c r="R7581" s="37"/>
    </row>
    <row r="7582" spans="6:18" s="32" customFormat="1" x14ac:dyDescent="0.25">
      <c r="F7582" s="107"/>
      <c r="R7582" s="37"/>
    </row>
    <row r="7583" spans="6:18" s="32" customFormat="1" x14ac:dyDescent="0.25">
      <c r="F7583" s="107"/>
      <c r="R7583" s="37"/>
    </row>
    <row r="7584" spans="6:18" s="32" customFormat="1" x14ac:dyDescent="0.25">
      <c r="F7584" s="107"/>
      <c r="R7584" s="37"/>
    </row>
    <row r="7585" spans="6:18" s="32" customFormat="1" x14ac:dyDescent="0.25">
      <c r="F7585" s="107"/>
      <c r="R7585" s="37"/>
    </row>
    <row r="7586" spans="6:18" s="32" customFormat="1" x14ac:dyDescent="0.25">
      <c r="F7586" s="107"/>
      <c r="R7586" s="37"/>
    </row>
    <row r="7587" spans="6:18" s="32" customFormat="1" x14ac:dyDescent="0.25">
      <c r="F7587" s="107"/>
      <c r="R7587" s="37"/>
    </row>
    <row r="7588" spans="6:18" s="32" customFormat="1" x14ac:dyDescent="0.25">
      <c r="F7588" s="107"/>
      <c r="R7588" s="37"/>
    </row>
    <row r="7589" spans="6:18" s="32" customFormat="1" x14ac:dyDescent="0.25">
      <c r="F7589" s="107"/>
      <c r="R7589" s="37"/>
    </row>
    <row r="7590" spans="6:18" s="32" customFormat="1" x14ac:dyDescent="0.25">
      <c r="F7590" s="107"/>
      <c r="R7590" s="37"/>
    </row>
    <row r="7591" spans="6:18" s="32" customFormat="1" x14ac:dyDescent="0.25">
      <c r="F7591" s="107"/>
      <c r="R7591" s="37"/>
    </row>
    <row r="7592" spans="6:18" s="32" customFormat="1" x14ac:dyDescent="0.25">
      <c r="F7592" s="107"/>
      <c r="R7592" s="37"/>
    </row>
    <row r="7593" spans="6:18" s="32" customFormat="1" x14ac:dyDescent="0.25">
      <c r="F7593" s="107"/>
      <c r="R7593" s="37"/>
    </row>
    <row r="7594" spans="6:18" s="32" customFormat="1" x14ac:dyDescent="0.25">
      <c r="F7594" s="107"/>
      <c r="R7594" s="37"/>
    </row>
    <row r="7595" spans="6:18" s="32" customFormat="1" x14ac:dyDescent="0.25">
      <c r="F7595" s="107"/>
      <c r="R7595" s="37"/>
    </row>
    <row r="7596" spans="6:18" s="32" customFormat="1" x14ac:dyDescent="0.25">
      <c r="F7596" s="107"/>
      <c r="R7596" s="37"/>
    </row>
    <row r="7597" spans="6:18" s="32" customFormat="1" x14ac:dyDescent="0.25">
      <c r="F7597" s="107"/>
      <c r="R7597" s="37"/>
    </row>
    <row r="7598" spans="6:18" s="32" customFormat="1" x14ac:dyDescent="0.25">
      <c r="F7598" s="107"/>
      <c r="R7598" s="37"/>
    </row>
    <row r="7599" spans="6:18" s="32" customFormat="1" x14ac:dyDescent="0.25">
      <c r="F7599" s="107"/>
      <c r="R7599" s="37"/>
    </row>
    <row r="7600" spans="6:18" s="32" customFormat="1" x14ac:dyDescent="0.25">
      <c r="F7600" s="107"/>
      <c r="R7600" s="37"/>
    </row>
    <row r="7601" spans="6:18" s="32" customFormat="1" x14ac:dyDescent="0.25">
      <c r="F7601" s="107"/>
      <c r="R7601" s="37"/>
    </row>
    <row r="7602" spans="6:18" s="32" customFormat="1" x14ac:dyDescent="0.25">
      <c r="F7602" s="107"/>
      <c r="R7602" s="37"/>
    </row>
    <row r="7603" spans="6:18" s="32" customFormat="1" x14ac:dyDescent="0.25">
      <c r="F7603" s="107"/>
      <c r="R7603" s="37"/>
    </row>
    <row r="7604" spans="6:18" s="32" customFormat="1" x14ac:dyDescent="0.25">
      <c r="F7604" s="107"/>
      <c r="R7604" s="37"/>
    </row>
    <row r="7605" spans="6:18" s="32" customFormat="1" x14ac:dyDescent="0.25">
      <c r="F7605" s="107"/>
      <c r="R7605" s="37"/>
    </row>
    <row r="7606" spans="6:18" s="32" customFormat="1" x14ac:dyDescent="0.25">
      <c r="F7606" s="107"/>
      <c r="R7606" s="37"/>
    </row>
    <row r="7607" spans="6:18" s="32" customFormat="1" x14ac:dyDescent="0.25">
      <c r="F7607" s="107"/>
      <c r="R7607" s="37"/>
    </row>
    <row r="7608" spans="6:18" s="32" customFormat="1" x14ac:dyDescent="0.25">
      <c r="F7608" s="107"/>
      <c r="R7608" s="37"/>
    </row>
    <row r="7609" spans="6:18" s="32" customFormat="1" x14ac:dyDescent="0.25">
      <c r="F7609" s="107"/>
      <c r="R7609" s="37"/>
    </row>
    <row r="7610" spans="6:18" s="32" customFormat="1" x14ac:dyDescent="0.25">
      <c r="F7610" s="107"/>
      <c r="R7610" s="37"/>
    </row>
    <row r="7611" spans="6:18" s="32" customFormat="1" x14ac:dyDescent="0.25">
      <c r="F7611" s="107"/>
      <c r="R7611" s="37"/>
    </row>
    <row r="7612" spans="6:18" s="32" customFormat="1" x14ac:dyDescent="0.25">
      <c r="F7612" s="107"/>
      <c r="R7612" s="37"/>
    </row>
    <row r="7613" spans="6:18" s="32" customFormat="1" x14ac:dyDescent="0.25">
      <c r="F7613" s="107"/>
      <c r="R7613" s="37"/>
    </row>
    <row r="7614" spans="6:18" s="32" customFormat="1" x14ac:dyDescent="0.25">
      <c r="F7614" s="107"/>
      <c r="R7614" s="37"/>
    </row>
    <row r="7615" spans="6:18" s="32" customFormat="1" x14ac:dyDescent="0.25">
      <c r="F7615" s="107"/>
      <c r="R7615" s="37"/>
    </row>
    <row r="7616" spans="6:18" s="32" customFormat="1" x14ac:dyDescent="0.25">
      <c r="F7616" s="107"/>
      <c r="R7616" s="37"/>
    </row>
    <row r="7617" spans="6:18" s="32" customFormat="1" x14ac:dyDescent="0.25">
      <c r="F7617" s="107"/>
      <c r="R7617" s="37"/>
    </row>
    <row r="7618" spans="6:18" s="32" customFormat="1" x14ac:dyDescent="0.25">
      <c r="F7618" s="107"/>
      <c r="R7618" s="37"/>
    </row>
    <row r="7619" spans="6:18" s="32" customFormat="1" x14ac:dyDescent="0.25">
      <c r="F7619" s="107"/>
      <c r="R7619" s="37"/>
    </row>
    <row r="7620" spans="6:18" s="32" customFormat="1" x14ac:dyDescent="0.25">
      <c r="F7620" s="107"/>
      <c r="R7620" s="37"/>
    </row>
    <row r="7621" spans="6:18" s="32" customFormat="1" x14ac:dyDescent="0.25">
      <c r="F7621" s="107"/>
      <c r="R7621" s="37"/>
    </row>
    <row r="7622" spans="6:18" s="32" customFormat="1" x14ac:dyDescent="0.25">
      <c r="F7622" s="107"/>
      <c r="R7622" s="37"/>
    </row>
    <row r="7623" spans="6:18" s="32" customFormat="1" x14ac:dyDescent="0.25">
      <c r="F7623" s="107"/>
      <c r="R7623" s="37"/>
    </row>
    <row r="7624" spans="6:18" s="32" customFormat="1" x14ac:dyDescent="0.25">
      <c r="F7624" s="107"/>
      <c r="R7624" s="37"/>
    </row>
    <row r="7625" spans="6:18" s="32" customFormat="1" x14ac:dyDescent="0.25">
      <c r="F7625" s="107"/>
      <c r="R7625" s="37"/>
    </row>
    <row r="7626" spans="6:18" s="32" customFormat="1" x14ac:dyDescent="0.25">
      <c r="F7626" s="107"/>
      <c r="R7626" s="37"/>
    </row>
    <row r="7627" spans="6:18" s="32" customFormat="1" x14ac:dyDescent="0.25">
      <c r="F7627" s="107"/>
      <c r="R7627" s="37"/>
    </row>
    <row r="7628" spans="6:18" s="32" customFormat="1" x14ac:dyDescent="0.25">
      <c r="F7628" s="107"/>
      <c r="R7628" s="37"/>
    </row>
    <row r="7629" spans="6:18" s="32" customFormat="1" x14ac:dyDescent="0.25">
      <c r="F7629" s="107"/>
      <c r="R7629" s="37"/>
    </row>
    <row r="7630" spans="6:18" s="32" customFormat="1" x14ac:dyDescent="0.25">
      <c r="F7630" s="107"/>
      <c r="R7630" s="37"/>
    </row>
    <row r="7631" spans="6:18" s="32" customFormat="1" x14ac:dyDescent="0.25">
      <c r="F7631" s="107"/>
      <c r="R7631" s="37"/>
    </row>
    <row r="7632" spans="6:18" s="32" customFormat="1" x14ac:dyDescent="0.25">
      <c r="F7632" s="107"/>
      <c r="R7632" s="37"/>
    </row>
    <row r="7633" spans="6:18" s="32" customFormat="1" x14ac:dyDescent="0.25">
      <c r="F7633" s="107"/>
      <c r="R7633" s="37"/>
    </row>
    <row r="7634" spans="6:18" s="32" customFormat="1" x14ac:dyDescent="0.25">
      <c r="F7634" s="107"/>
      <c r="R7634" s="37"/>
    </row>
    <row r="7635" spans="6:18" s="32" customFormat="1" x14ac:dyDescent="0.25">
      <c r="F7635" s="107"/>
      <c r="R7635" s="37"/>
    </row>
    <row r="7636" spans="6:18" s="32" customFormat="1" x14ac:dyDescent="0.25">
      <c r="F7636" s="107"/>
      <c r="R7636" s="37"/>
    </row>
    <row r="7637" spans="6:18" s="32" customFormat="1" x14ac:dyDescent="0.25">
      <c r="F7637" s="107"/>
      <c r="R7637" s="37"/>
    </row>
    <row r="7638" spans="6:18" s="32" customFormat="1" x14ac:dyDescent="0.25">
      <c r="F7638" s="107"/>
      <c r="R7638" s="37"/>
    </row>
    <row r="7639" spans="6:18" s="32" customFormat="1" x14ac:dyDescent="0.25">
      <c r="F7639" s="107"/>
      <c r="R7639" s="37"/>
    </row>
    <row r="7640" spans="6:18" s="32" customFormat="1" x14ac:dyDescent="0.25">
      <c r="F7640" s="107"/>
      <c r="R7640" s="37"/>
    </row>
    <row r="7641" spans="6:18" s="32" customFormat="1" x14ac:dyDescent="0.25">
      <c r="F7641" s="107"/>
      <c r="R7641" s="37"/>
    </row>
    <row r="7642" spans="6:18" s="32" customFormat="1" x14ac:dyDescent="0.25">
      <c r="F7642" s="107"/>
      <c r="R7642" s="37"/>
    </row>
    <row r="7643" spans="6:18" s="32" customFormat="1" x14ac:dyDescent="0.25">
      <c r="F7643" s="107"/>
      <c r="R7643" s="37"/>
    </row>
    <row r="7644" spans="6:18" s="32" customFormat="1" x14ac:dyDescent="0.25">
      <c r="F7644" s="107"/>
      <c r="R7644" s="37"/>
    </row>
    <row r="7645" spans="6:18" s="32" customFormat="1" x14ac:dyDescent="0.25">
      <c r="F7645" s="107"/>
      <c r="R7645" s="37"/>
    </row>
    <row r="7646" spans="6:18" s="32" customFormat="1" x14ac:dyDescent="0.25">
      <c r="F7646" s="107"/>
      <c r="R7646" s="37"/>
    </row>
    <row r="7647" spans="6:18" s="32" customFormat="1" x14ac:dyDescent="0.25">
      <c r="F7647" s="107"/>
      <c r="R7647" s="37"/>
    </row>
    <row r="7648" spans="6:18" s="32" customFormat="1" x14ac:dyDescent="0.25">
      <c r="F7648" s="107"/>
      <c r="R7648" s="37"/>
    </row>
    <row r="7649" spans="6:18" s="32" customFormat="1" x14ac:dyDescent="0.25">
      <c r="F7649" s="107"/>
      <c r="R7649" s="37"/>
    </row>
    <row r="7650" spans="6:18" s="32" customFormat="1" x14ac:dyDescent="0.25">
      <c r="F7650" s="107"/>
      <c r="R7650" s="37"/>
    </row>
    <row r="7651" spans="6:18" s="32" customFormat="1" x14ac:dyDescent="0.25">
      <c r="F7651" s="107"/>
      <c r="R7651" s="37"/>
    </row>
    <row r="7652" spans="6:18" s="32" customFormat="1" x14ac:dyDescent="0.25">
      <c r="F7652" s="107"/>
      <c r="R7652" s="37"/>
    </row>
    <row r="7653" spans="6:18" s="32" customFormat="1" x14ac:dyDescent="0.25">
      <c r="F7653" s="107"/>
      <c r="R7653" s="37"/>
    </row>
    <row r="7654" spans="6:18" s="32" customFormat="1" x14ac:dyDescent="0.25">
      <c r="F7654" s="107"/>
      <c r="R7654" s="37"/>
    </row>
    <row r="7655" spans="6:18" s="32" customFormat="1" x14ac:dyDescent="0.25">
      <c r="F7655" s="107"/>
      <c r="R7655" s="37"/>
    </row>
    <row r="7656" spans="6:18" s="32" customFormat="1" x14ac:dyDescent="0.25">
      <c r="F7656" s="107"/>
      <c r="R7656" s="37"/>
    </row>
    <row r="7657" spans="6:18" s="32" customFormat="1" x14ac:dyDescent="0.25">
      <c r="F7657" s="107"/>
      <c r="R7657" s="37"/>
    </row>
    <row r="7658" spans="6:18" s="32" customFormat="1" x14ac:dyDescent="0.25">
      <c r="F7658" s="107"/>
      <c r="R7658" s="37"/>
    </row>
    <row r="7659" spans="6:18" s="32" customFormat="1" x14ac:dyDescent="0.25">
      <c r="F7659" s="107"/>
      <c r="R7659" s="37"/>
    </row>
    <row r="7660" spans="6:18" s="32" customFormat="1" x14ac:dyDescent="0.25">
      <c r="F7660" s="107"/>
      <c r="R7660" s="37"/>
    </row>
    <row r="7661" spans="6:18" s="32" customFormat="1" x14ac:dyDescent="0.25">
      <c r="F7661" s="107"/>
      <c r="R7661" s="37"/>
    </row>
    <row r="7662" spans="6:18" s="32" customFormat="1" x14ac:dyDescent="0.25">
      <c r="F7662" s="107"/>
      <c r="R7662" s="37"/>
    </row>
    <row r="7663" spans="6:18" s="32" customFormat="1" x14ac:dyDescent="0.25">
      <c r="F7663" s="107"/>
      <c r="R7663" s="37"/>
    </row>
    <row r="7664" spans="6:18" s="32" customFormat="1" x14ac:dyDescent="0.25">
      <c r="F7664" s="107"/>
      <c r="R7664" s="37"/>
    </row>
    <row r="7665" spans="6:18" s="32" customFormat="1" x14ac:dyDescent="0.25">
      <c r="F7665" s="107"/>
      <c r="R7665" s="37"/>
    </row>
    <row r="7666" spans="6:18" s="32" customFormat="1" x14ac:dyDescent="0.25">
      <c r="F7666" s="107"/>
      <c r="R7666" s="37"/>
    </row>
    <row r="7667" spans="6:18" s="32" customFormat="1" x14ac:dyDescent="0.25">
      <c r="F7667" s="107"/>
      <c r="R7667" s="37"/>
    </row>
    <row r="7668" spans="6:18" s="32" customFormat="1" x14ac:dyDescent="0.25">
      <c r="F7668" s="107"/>
      <c r="R7668" s="37"/>
    </row>
    <row r="7669" spans="6:18" s="32" customFormat="1" x14ac:dyDescent="0.25">
      <c r="F7669" s="107"/>
      <c r="R7669" s="37"/>
    </row>
    <row r="7670" spans="6:18" s="32" customFormat="1" x14ac:dyDescent="0.25">
      <c r="F7670" s="107"/>
      <c r="R7670" s="37"/>
    </row>
    <row r="7671" spans="6:18" s="32" customFormat="1" x14ac:dyDescent="0.25">
      <c r="F7671" s="107"/>
      <c r="R7671" s="37"/>
    </row>
    <row r="7672" spans="6:18" s="32" customFormat="1" x14ac:dyDescent="0.25">
      <c r="F7672" s="107"/>
      <c r="R7672" s="37"/>
    </row>
    <row r="7673" spans="6:18" s="32" customFormat="1" x14ac:dyDescent="0.25">
      <c r="F7673" s="107"/>
      <c r="R7673" s="37"/>
    </row>
    <row r="7674" spans="6:18" s="32" customFormat="1" x14ac:dyDescent="0.25">
      <c r="F7674" s="107"/>
      <c r="R7674" s="37"/>
    </row>
    <row r="7675" spans="6:18" s="32" customFormat="1" x14ac:dyDescent="0.25">
      <c r="F7675" s="107"/>
      <c r="R7675" s="37"/>
    </row>
    <row r="7676" spans="6:18" s="32" customFormat="1" x14ac:dyDescent="0.25">
      <c r="F7676" s="107"/>
      <c r="R7676" s="37"/>
    </row>
    <row r="7677" spans="6:18" s="32" customFormat="1" x14ac:dyDescent="0.25">
      <c r="F7677" s="107"/>
      <c r="R7677" s="37"/>
    </row>
    <row r="7678" spans="6:18" s="32" customFormat="1" x14ac:dyDescent="0.25">
      <c r="F7678" s="107"/>
      <c r="R7678" s="37"/>
    </row>
    <row r="7679" spans="6:18" s="32" customFormat="1" x14ac:dyDescent="0.25">
      <c r="F7679" s="107"/>
      <c r="R7679" s="37"/>
    </row>
    <row r="7680" spans="6:18" s="32" customFormat="1" x14ac:dyDescent="0.25">
      <c r="F7680" s="107"/>
      <c r="R7680" s="37"/>
    </row>
    <row r="7681" spans="6:18" s="32" customFormat="1" x14ac:dyDescent="0.25">
      <c r="F7681" s="107"/>
      <c r="R7681" s="37"/>
    </row>
    <row r="7682" spans="6:18" s="32" customFormat="1" x14ac:dyDescent="0.25">
      <c r="F7682" s="107"/>
      <c r="R7682" s="37"/>
    </row>
    <row r="7683" spans="6:18" s="32" customFormat="1" x14ac:dyDescent="0.25">
      <c r="F7683" s="107"/>
      <c r="R7683" s="37"/>
    </row>
    <row r="7684" spans="6:18" s="32" customFormat="1" x14ac:dyDescent="0.25">
      <c r="F7684" s="107"/>
      <c r="R7684" s="37"/>
    </row>
    <row r="7685" spans="6:18" s="32" customFormat="1" x14ac:dyDescent="0.25">
      <c r="F7685" s="107"/>
      <c r="R7685" s="37"/>
    </row>
    <row r="7686" spans="6:18" s="32" customFormat="1" x14ac:dyDescent="0.25">
      <c r="F7686" s="107"/>
      <c r="R7686" s="37"/>
    </row>
    <row r="7687" spans="6:18" s="32" customFormat="1" x14ac:dyDescent="0.25">
      <c r="F7687" s="107"/>
      <c r="R7687" s="37"/>
    </row>
    <row r="7688" spans="6:18" s="32" customFormat="1" x14ac:dyDescent="0.25">
      <c r="F7688" s="107"/>
      <c r="R7688" s="37"/>
    </row>
    <row r="7689" spans="6:18" s="32" customFormat="1" x14ac:dyDescent="0.25">
      <c r="F7689" s="107"/>
      <c r="R7689" s="37"/>
    </row>
    <row r="7690" spans="6:18" s="32" customFormat="1" x14ac:dyDescent="0.25">
      <c r="F7690" s="107"/>
      <c r="R7690" s="37"/>
    </row>
    <row r="7691" spans="6:18" s="32" customFormat="1" x14ac:dyDescent="0.25">
      <c r="F7691" s="107"/>
      <c r="R7691" s="37"/>
    </row>
    <row r="7692" spans="6:18" s="32" customFormat="1" x14ac:dyDescent="0.25">
      <c r="F7692" s="107"/>
      <c r="R7692" s="37"/>
    </row>
    <row r="7693" spans="6:18" s="32" customFormat="1" x14ac:dyDescent="0.25">
      <c r="F7693" s="107"/>
      <c r="R7693" s="37"/>
    </row>
    <row r="7694" spans="6:18" s="32" customFormat="1" x14ac:dyDescent="0.25">
      <c r="F7694" s="107"/>
      <c r="R7694" s="37"/>
    </row>
    <row r="7695" spans="6:18" s="32" customFormat="1" x14ac:dyDescent="0.25">
      <c r="F7695" s="107"/>
      <c r="R7695" s="37"/>
    </row>
    <row r="7696" spans="6:18" s="32" customFormat="1" x14ac:dyDescent="0.25">
      <c r="F7696" s="107"/>
      <c r="R7696" s="37"/>
    </row>
    <row r="7697" spans="6:18" s="32" customFormat="1" x14ac:dyDescent="0.25">
      <c r="F7697" s="107"/>
      <c r="R7697" s="37"/>
    </row>
    <row r="7698" spans="6:18" s="32" customFormat="1" x14ac:dyDescent="0.25">
      <c r="F7698" s="107"/>
      <c r="R7698" s="37"/>
    </row>
    <row r="7699" spans="6:18" s="32" customFormat="1" x14ac:dyDescent="0.25">
      <c r="F7699" s="107"/>
      <c r="R7699" s="37"/>
    </row>
    <row r="7700" spans="6:18" s="32" customFormat="1" x14ac:dyDescent="0.25">
      <c r="F7700" s="107"/>
      <c r="R7700" s="37"/>
    </row>
    <row r="7701" spans="6:18" s="32" customFormat="1" x14ac:dyDescent="0.25">
      <c r="F7701" s="107"/>
      <c r="R7701" s="37"/>
    </row>
  </sheetData>
  <mergeCells count="1771">
    <mergeCell ref="P824:P832"/>
    <mergeCell ref="U824:U832"/>
    <mergeCell ref="V824:W824"/>
    <mergeCell ref="Y824:Y832"/>
    <mergeCell ref="K825:K832"/>
    <mergeCell ref="V825:V832"/>
    <mergeCell ref="I833:I841"/>
    <mergeCell ref="J833:J841"/>
    <mergeCell ref="K833:L833"/>
    <mergeCell ref="N833:N841"/>
    <mergeCell ref="O833:O841"/>
    <mergeCell ref="P833:P841"/>
    <mergeCell ref="U833:U841"/>
    <mergeCell ref="V833:W833"/>
    <mergeCell ref="Y833:Y841"/>
    <mergeCell ref="K834:K841"/>
    <mergeCell ref="V834:V841"/>
    <mergeCell ref="J824:J832"/>
    <mergeCell ref="K824:L824"/>
    <mergeCell ref="N824:N832"/>
    <mergeCell ref="O824:O832"/>
    <mergeCell ref="A833:A841"/>
    <mergeCell ref="B833:B841"/>
    <mergeCell ref="C833:C841"/>
    <mergeCell ref="D833:D841"/>
    <mergeCell ref="E833:E841"/>
    <mergeCell ref="F833:F841"/>
    <mergeCell ref="G833:G841"/>
    <mergeCell ref="H833:H841"/>
    <mergeCell ref="A824:A832"/>
    <mergeCell ref="B824:B832"/>
    <mergeCell ref="C824:C832"/>
    <mergeCell ref="D824:D832"/>
    <mergeCell ref="E824:E832"/>
    <mergeCell ref="F824:F832"/>
    <mergeCell ref="G824:G832"/>
    <mergeCell ref="H824:H832"/>
    <mergeCell ref="I815:I823"/>
    <mergeCell ref="I824:I832"/>
    <mergeCell ref="J815:J823"/>
    <mergeCell ref="K815:L815"/>
    <mergeCell ref="N815:N823"/>
    <mergeCell ref="O815:O823"/>
    <mergeCell ref="P815:P823"/>
    <mergeCell ref="U815:U823"/>
    <mergeCell ref="V815:W815"/>
    <mergeCell ref="Y815:Y823"/>
    <mergeCell ref="K816:K823"/>
    <mergeCell ref="V816:V823"/>
    <mergeCell ref="A815:A823"/>
    <mergeCell ref="B815:B823"/>
    <mergeCell ref="C815:C823"/>
    <mergeCell ref="D815:D823"/>
    <mergeCell ref="E815:E823"/>
    <mergeCell ref="F815:F823"/>
    <mergeCell ref="G815:G823"/>
    <mergeCell ref="H815:H823"/>
    <mergeCell ref="I806:I814"/>
    <mergeCell ref="J806:J814"/>
    <mergeCell ref="K806:L806"/>
    <mergeCell ref="N806:N814"/>
    <mergeCell ref="O806:O814"/>
    <mergeCell ref="P806:P814"/>
    <mergeCell ref="U806:U814"/>
    <mergeCell ref="V806:W806"/>
    <mergeCell ref="Y806:Y814"/>
    <mergeCell ref="K807:K814"/>
    <mergeCell ref="V807:V814"/>
    <mergeCell ref="A806:A814"/>
    <mergeCell ref="B806:B814"/>
    <mergeCell ref="C806:C814"/>
    <mergeCell ref="D806:D814"/>
    <mergeCell ref="E806:E814"/>
    <mergeCell ref="F806:F814"/>
    <mergeCell ref="G806:G814"/>
    <mergeCell ref="H806:H814"/>
    <mergeCell ref="I797:I805"/>
    <mergeCell ref="J797:J805"/>
    <mergeCell ref="K797:L797"/>
    <mergeCell ref="N797:N805"/>
    <mergeCell ref="O797:O805"/>
    <mergeCell ref="P797:P805"/>
    <mergeCell ref="U797:U805"/>
    <mergeCell ref="V797:W797"/>
    <mergeCell ref="Y797:Y805"/>
    <mergeCell ref="K798:K805"/>
    <mergeCell ref="V798:V805"/>
    <mergeCell ref="A797:A805"/>
    <mergeCell ref="B797:B805"/>
    <mergeCell ref="C797:C805"/>
    <mergeCell ref="D797:D805"/>
    <mergeCell ref="E797:E805"/>
    <mergeCell ref="F797:F805"/>
    <mergeCell ref="G797:G805"/>
    <mergeCell ref="H797:H805"/>
    <mergeCell ref="I788:I796"/>
    <mergeCell ref="J788:J796"/>
    <mergeCell ref="K788:L788"/>
    <mergeCell ref="N788:N796"/>
    <mergeCell ref="O788:O796"/>
    <mergeCell ref="P788:P796"/>
    <mergeCell ref="U788:U796"/>
    <mergeCell ref="V788:W788"/>
    <mergeCell ref="Y788:Y796"/>
    <mergeCell ref="K789:K796"/>
    <mergeCell ref="V789:V796"/>
    <mergeCell ref="A788:A796"/>
    <mergeCell ref="B788:B796"/>
    <mergeCell ref="C788:C796"/>
    <mergeCell ref="D788:D796"/>
    <mergeCell ref="E788:E796"/>
    <mergeCell ref="F788:F796"/>
    <mergeCell ref="G788:G796"/>
    <mergeCell ref="H788:H796"/>
    <mergeCell ref="I779:I787"/>
    <mergeCell ref="J779:J787"/>
    <mergeCell ref="K779:L779"/>
    <mergeCell ref="N779:N787"/>
    <mergeCell ref="O779:O787"/>
    <mergeCell ref="P779:P787"/>
    <mergeCell ref="U779:U787"/>
    <mergeCell ref="V779:W779"/>
    <mergeCell ref="Y779:Y787"/>
    <mergeCell ref="K780:K787"/>
    <mergeCell ref="V780:V787"/>
    <mergeCell ref="A779:A787"/>
    <mergeCell ref="B779:B787"/>
    <mergeCell ref="C779:C787"/>
    <mergeCell ref="D779:D787"/>
    <mergeCell ref="E779:E787"/>
    <mergeCell ref="F779:F787"/>
    <mergeCell ref="G779:G787"/>
    <mergeCell ref="H779:H787"/>
    <mergeCell ref="I770:I778"/>
    <mergeCell ref="J770:J778"/>
    <mergeCell ref="K770:L770"/>
    <mergeCell ref="N770:N778"/>
    <mergeCell ref="O770:O778"/>
    <mergeCell ref="P770:P778"/>
    <mergeCell ref="U770:U778"/>
    <mergeCell ref="V770:W770"/>
    <mergeCell ref="Y770:Y778"/>
    <mergeCell ref="K771:K778"/>
    <mergeCell ref="V771:V778"/>
    <mergeCell ref="A770:A778"/>
    <mergeCell ref="B770:B778"/>
    <mergeCell ref="C770:C778"/>
    <mergeCell ref="D770:D778"/>
    <mergeCell ref="E770:E778"/>
    <mergeCell ref="F770:F778"/>
    <mergeCell ref="G770:G778"/>
    <mergeCell ref="H770:H778"/>
    <mergeCell ref="I761:I769"/>
    <mergeCell ref="J761:J769"/>
    <mergeCell ref="K761:L761"/>
    <mergeCell ref="N761:N769"/>
    <mergeCell ref="O761:O769"/>
    <mergeCell ref="P761:P769"/>
    <mergeCell ref="U761:U769"/>
    <mergeCell ref="V761:W761"/>
    <mergeCell ref="Y761:Y769"/>
    <mergeCell ref="K762:K769"/>
    <mergeCell ref="V762:V769"/>
    <mergeCell ref="A761:A769"/>
    <mergeCell ref="B761:B769"/>
    <mergeCell ref="C761:C769"/>
    <mergeCell ref="D761:D769"/>
    <mergeCell ref="E761:E769"/>
    <mergeCell ref="F761:F769"/>
    <mergeCell ref="G761:G769"/>
    <mergeCell ref="H761:H769"/>
    <mergeCell ref="I752:I760"/>
    <mergeCell ref="J752:J760"/>
    <mergeCell ref="K752:L752"/>
    <mergeCell ref="N752:N760"/>
    <mergeCell ref="O752:O760"/>
    <mergeCell ref="P752:P760"/>
    <mergeCell ref="U752:U760"/>
    <mergeCell ref="V752:W752"/>
    <mergeCell ref="Y752:Y760"/>
    <mergeCell ref="K753:K760"/>
    <mergeCell ref="V753:V760"/>
    <mergeCell ref="A752:A760"/>
    <mergeCell ref="B752:B760"/>
    <mergeCell ref="C752:C760"/>
    <mergeCell ref="D752:D760"/>
    <mergeCell ref="E752:E760"/>
    <mergeCell ref="F752:F760"/>
    <mergeCell ref="G752:G760"/>
    <mergeCell ref="H752:H760"/>
    <mergeCell ref="I743:I751"/>
    <mergeCell ref="J743:J751"/>
    <mergeCell ref="K743:L743"/>
    <mergeCell ref="N743:N751"/>
    <mergeCell ref="O743:O751"/>
    <mergeCell ref="P743:P751"/>
    <mergeCell ref="U743:U751"/>
    <mergeCell ref="V743:W743"/>
    <mergeCell ref="Y743:Y751"/>
    <mergeCell ref="K744:K751"/>
    <mergeCell ref="V744:V751"/>
    <mergeCell ref="A743:A751"/>
    <mergeCell ref="B743:B751"/>
    <mergeCell ref="C743:C751"/>
    <mergeCell ref="D743:D751"/>
    <mergeCell ref="E743:E751"/>
    <mergeCell ref="F743:F751"/>
    <mergeCell ref="G743:G751"/>
    <mergeCell ref="H743:H751"/>
    <mergeCell ref="I734:I742"/>
    <mergeCell ref="J734:J742"/>
    <mergeCell ref="K734:L734"/>
    <mergeCell ref="N734:N742"/>
    <mergeCell ref="O734:O742"/>
    <mergeCell ref="P734:P742"/>
    <mergeCell ref="U734:U742"/>
    <mergeCell ref="V734:W734"/>
    <mergeCell ref="Y734:Y742"/>
    <mergeCell ref="K735:K742"/>
    <mergeCell ref="V735:V742"/>
    <mergeCell ref="A734:A742"/>
    <mergeCell ref="B734:B742"/>
    <mergeCell ref="C734:C742"/>
    <mergeCell ref="D734:D742"/>
    <mergeCell ref="E734:E742"/>
    <mergeCell ref="F734:F742"/>
    <mergeCell ref="G734:G742"/>
    <mergeCell ref="H734:H742"/>
    <mergeCell ref="I725:I733"/>
    <mergeCell ref="J725:J733"/>
    <mergeCell ref="K725:L725"/>
    <mergeCell ref="N725:N733"/>
    <mergeCell ref="O725:O733"/>
    <mergeCell ref="P725:P733"/>
    <mergeCell ref="U725:U733"/>
    <mergeCell ref="V725:W725"/>
    <mergeCell ref="Y725:Y733"/>
    <mergeCell ref="K726:K733"/>
    <mergeCell ref="V726:V733"/>
    <mergeCell ref="A725:A733"/>
    <mergeCell ref="B725:B733"/>
    <mergeCell ref="C725:C733"/>
    <mergeCell ref="D725:D733"/>
    <mergeCell ref="E725:E733"/>
    <mergeCell ref="F725:F733"/>
    <mergeCell ref="G725:G733"/>
    <mergeCell ref="H725:H733"/>
    <mergeCell ref="I716:I724"/>
    <mergeCell ref="J716:J724"/>
    <mergeCell ref="K716:L716"/>
    <mergeCell ref="N716:N724"/>
    <mergeCell ref="O716:O724"/>
    <mergeCell ref="P716:P724"/>
    <mergeCell ref="U716:U724"/>
    <mergeCell ref="V716:W716"/>
    <mergeCell ref="Y716:Y724"/>
    <mergeCell ref="K717:K724"/>
    <mergeCell ref="V717:V724"/>
    <mergeCell ref="A716:A724"/>
    <mergeCell ref="B716:B724"/>
    <mergeCell ref="C716:C724"/>
    <mergeCell ref="D716:D724"/>
    <mergeCell ref="E716:E724"/>
    <mergeCell ref="F716:F724"/>
    <mergeCell ref="G716:G724"/>
    <mergeCell ref="H716:H724"/>
    <mergeCell ref="I707:I715"/>
    <mergeCell ref="J707:J715"/>
    <mergeCell ref="K707:L707"/>
    <mergeCell ref="N707:N715"/>
    <mergeCell ref="O707:O715"/>
    <mergeCell ref="P707:P715"/>
    <mergeCell ref="U707:U715"/>
    <mergeCell ref="V707:W707"/>
    <mergeCell ref="Y707:Y715"/>
    <mergeCell ref="K708:K715"/>
    <mergeCell ref="V708:V715"/>
    <mergeCell ref="A707:A715"/>
    <mergeCell ref="B707:B715"/>
    <mergeCell ref="C707:C715"/>
    <mergeCell ref="D707:D715"/>
    <mergeCell ref="E707:E715"/>
    <mergeCell ref="F707:F715"/>
    <mergeCell ref="G707:G715"/>
    <mergeCell ref="H707:H715"/>
    <mergeCell ref="I698:I706"/>
    <mergeCell ref="J698:J706"/>
    <mergeCell ref="K698:L698"/>
    <mergeCell ref="N698:N706"/>
    <mergeCell ref="O698:O706"/>
    <mergeCell ref="P698:P706"/>
    <mergeCell ref="U698:U706"/>
    <mergeCell ref="V698:W698"/>
    <mergeCell ref="Y698:Y706"/>
    <mergeCell ref="K699:K706"/>
    <mergeCell ref="V699:V706"/>
    <mergeCell ref="A698:A706"/>
    <mergeCell ref="B698:B706"/>
    <mergeCell ref="C698:C706"/>
    <mergeCell ref="D698:D706"/>
    <mergeCell ref="E698:E706"/>
    <mergeCell ref="F698:F706"/>
    <mergeCell ref="G698:G706"/>
    <mergeCell ref="H698:H706"/>
    <mergeCell ref="I689:I697"/>
    <mergeCell ref="J689:J697"/>
    <mergeCell ref="K689:L689"/>
    <mergeCell ref="N689:N697"/>
    <mergeCell ref="O689:O697"/>
    <mergeCell ref="P689:P697"/>
    <mergeCell ref="U689:U697"/>
    <mergeCell ref="V689:W689"/>
    <mergeCell ref="Y689:Y697"/>
    <mergeCell ref="K690:K697"/>
    <mergeCell ref="V690:V697"/>
    <mergeCell ref="A689:A697"/>
    <mergeCell ref="B689:B697"/>
    <mergeCell ref="C689:C697"/>
    <mergeCell ref="D689:D697"/>
    <mergeCell ref="E689:E697"/>
    <mergeCell ref="F689:F697"/>
    <mergeCell ref="G689:G697"/>
    <mergeCell ref="H689:H697"/>
    <mergeCell ref="I680:I688"/>
    <mergeCell ref="J680:J688"/>
    <mergeCell ref="K680:L680"/>
    <mergeCell ref="N680:N688"/>
    <mergeCell ref="O680:O688"/>
    <mergeCell ref="P680:P688"/>
    <mergeCell ref="U680:U688"/>
    <mergeCell ref="V680:W680"/>
    <mergeCell ref="Y680:Y688"/>
    <mergeCell ref="K681:K688"/>
    <mergeCell ref="V681:V688"/>
    <mergeCell ref="A680:A688"/>
    <mergeCell ref="B680:B688"/>
    <mergeCell ref="C680:C688"/>
    <mergeCell ref="D680:D688"/>
    <mergeCell ref="E680:E688"/>
    <mergeCell ref="F680:F688"/>
    <mergeCell ref="G680:G688"/>
    <mergeCell ref="H680:H688"/>
    <mergeCell ref="I671:I679"/>
    <mergeCell ref="J671:J679"/>
    <mergeCell ref="K671:L671"/>
    <mergeCell ref="N671:N679"/>
    <mergeCell ref="O671:O679"/>
    <mergeCell ref="P671:P679"/>
    <mergeCell ref="U671:U679"/>
    <mergeCell ref="V671:W671"/>
    <mergeCell ref="Y671:Y679"/>
    <mergeCell ref="K672:K679"/>
    <mergeCell ref="V672:V679"/>
    <mergeCell ref="A671:A679"/>
    <mergeCell ref="B671:B679"/>
    <mergeCell ref="C671:C679"/>
    <mergeCell ref="D671:D679"/>
    <mergeCell ref="E671:E679"/>
    <mergeCell ref="F671:F679"/>
    <mergeCell ref="G671:G679"/>
    <mergeCell ref="H671:H679"/>
    <mergeCell ref="I662:I670"/>
    <mergeCell ref="J662:J670"/>
    <mergeCell ref="K662:L662"/>
    <mergeCell ref="N662:N670"/>
    <mergeCell ref="O662:O670"/>
    <mergeCell ref="P662:P670"/>
    <mergeCell ref="U662:U670"/>
    <mergeCell ref="V662:W662"/>
    <mergeCell ref="Y662:Y670"/>
    <mergeCell ref="K663:K670"/>
    <mergeCell ref="V663:V670"/>
    <mergeCell ref="A662:A670"/>
    <mergeCell ref="B662:B670"/>
    <mergeCell ref="C662:C670"/>
    <mergeCell ref="D662:D670"/>
    <mergeCell ref="E662:E670"/>
    <mergeCell ref="F662:F670"/>
    <mergeCell ref="G662:G670"/>
    <mergeCell ref="H662:H670"/>
    <mergeCell ref="I653:I661"/>
    <mergeCell ref="J653:J661"/>
    <mergeCell ref="K653:L653"/>
    <mergeCell ref="N653:N661"/>
    <mergeCell ref="O653:O661"/>
    <mergeCell ref="P653:P661"/>
    <mergeCell ref="U653:U661"/>
    <mergeCell ref="V653:W653"/>
    <mergeCell ref="Y653:Y661"/>
    <mergeCell ref="K654:K661"/>
    <mergeCell ref="V654:V661"/>
    <mergeCell ref="A653:A661"/>
    <mergeCell ref="B653:B661"/>
    <mergeCell ref="C653:C661"/>
    <mergeCell ref="D653:D661"/>
    <mergeCell ref="E653:E661"/>
    <mergeCell ref="F653:F661"/>
    <mergeCell ref="G653:G661"/>
    <mergeCell ref="H653:H661"/>
    <mergeCell ref="I644:I652"/>
    <mergeCell ref="J644:J652"/>
    <mergeCell ref="K644:L644"/>
    <mergeCell ref="N644:N652"/>
    <mergeCell ref="O644:O652"/>
    <mergeCell ref="P644:P652"/>
    <mergeCell ref="U644:U652"/>
    <mergeCell ref="V644:W644"/>
    <mergeCell ref="Y644:Y652"/>
    <mergeCell ref="K645:K652"/>
    <mergeCell ref="V645:V652"/>
    <mergeCell ref="A644:A652"/>
    <mergeCell ref="B644:B652"/>
    <mergeCell ref="C644:C652"/>
    <mergeCell ref="D644:D652"/>
    <mergeCell ref="E644:E652"/>
    <mergeCell ref="F644:F652"/>
    <mergeCell ref="G644:G652"/>
    <mergeCell ref="H644:H652"/>
    <mergeCell ref="I635:I643"/>
    <mergeCell ref="J635:J643"/>
    <mergeCell ref="K635:L635"/>
    <mergeCell ref="N635:N643"/>
    <mergeCell ref="O635:O643"/>
    <mergeCell ref="P635:P643"/>
    <mergeCell ref="U635:U643"/>
    <mergeCell ref="V635:W635"/>
    <mergeCell ref="Y635:Y643"/>
    <mergeCell ref="K636:K643"/>
    <mergeCell ref="V636:V643"/>
    <mergeCell ref="A635:A643"/>
    <mergeCell ref="B635:B643"/>
    <mergeCell ref="C635:C643"/>
    <mergeCell ref="D635:D643"/>
    <mergeCell ref="E635:E643"/>
    <mergeCell ref="F635:F643"/>
    <mergeCell ref="G635:G643"/>
    <mergeCell ref="H635:H643"/>
    <mergeCell ref="I626:I634"/>
    <mergeCell ref="J626:J634"/>
    <mergeCell ref="K626:L626"/>
    <mergeCell ref="N626:N634"/>
    <mergeCell ref="O626:O634"/>
    <mergeCell ref="P626:P634"/>
    <mergeCell ref="U626:U634"/>
    <mergeCell ref="V626:W626"/>
    <mergeCell ref="Y626:Y634"/>
    <mergeCell ref="K627:K634"/>
    <mergeCell ref="V627:V634"/>
    <mergeCell ref="A626:A634"/>
    <mergeCell ref="B626:B634"/>
    <mergeCell ref="C626:C634"/>
    <mergeCell ref="D626:D634"/>
    <mergeCell ref="E626:E634"/>
    <mergeCell ref="F626:F634"/>
    <mergeCell ref="G626:G634"/>
    <mergeCell ref="H626:H634"/>
    <mergeCell ref="I617:I625"/>
    <mergeCell ref="J617:J625"/>
    <mergeCell ref="K617:L617"/>
    <mergeCell ref="N617:N625"/>
    <mergeCell ref="O617:O625"/>
    <mergeCell ref="P617:P625"/>
    <mergeCell ref="U617:U625"/>
    <mergeCell ref="V617:W617"/>
    <mergeCell ref="Y617:Y625"/>
    <mergeCell ref="K618:K625"/>
    <mergeCell ref="V618:V625"/>
    <mergeCell ref="A617:A625"/>
    <mergeCell ref="B617:B625"/>
    <mergeCell ref="C617:C625"/>
    <mergeCell ref="D617:D625"/>
    <mergeCell ref="E617:E625"/>
    <mergeCell ref="F617:F625"/>
    <mergeCell ref="G617:G625"/>
    <mergeCell ref="H617:H625"/>
    <mergeCell ref="I608:I616"/>
    <mergeCell ref="J608:J616"/>
    <mergeCell ref="K608:L608"/>
    <mergeCell ref="N608:N616"/>
    <mergeCell ref="O608:O616"/>
    <mergeCell ref="P608:P616"/>
    <mergeCell ref="U608:U616"/>
    <mergeCell ref="V608:W608"/>
    <mergeCell ref="Y608:Y616"/>
    <mergeCell ref="K609:K616"/>
    <mergeCell ref="V609:V616"/>
    <mergeCell ref="A608:A616"/>
    <mergeCell ref="B608:B616"/>
    <mergeCell ref="C608:C616"/>
    <mergeCell ref="D608:D616"/>
    <mergeCell ref="E608:E616"/>
    <mergeCell ref="F608:F616"/>
    <mergeCell ref="G608:G616"/>
    <mergeCell ref="H608:H616"/>
    <mergeCell ref="I599:I607"/>
    <mergeCell ref="J599:J607"/>
    <mergeCell ref="K599:L599"/>
    <mergeCell ref="N599:N607"/>
    <mergeCell ref="O599:O607"/>
    <mergeCell ref="P599:P607"/>
    <mergeCell ref="U599:U607"/>
    <mergeCell ref="V599:W599"/>
    <mergeCell ref="Y599:Y607"/>
    <mergeCell ref="K600:K607"/>
    <mergeCell ref="V600:V607"/>
    <mergeCell ref="A599:A607"/>
    <mergeCell ref="B599:B607"/>
    <mergeCell ref="C599:C607"/>
    <mergeCell ref="D599:D607"/>
    <mergeCell ref="E599:E607"/>
    <mergeCell ref="F599:F607"/>
    <mergeCell ref="G599:G607"/>
    <mergeCell ref="H599:H607"/>
    <mergeCell ref="I590:I598"/>
    <mergeCell ref="J590:J598"/>
    <mergeCell ref="K590:L590"/>
    <mergeCell ref="N590:N598"/>
    <mergeCell ref="O590:O598"/>
    <mergeCell ref="P590:P598"/>
    <mergeCell ref="U590:U598"/>
    <mergeCell ref="V590:W590"/>
    <mergeCell ref="Y590:Y598"/>
    <mergeCell ref="K591:K598"/>
    <mergeCell ref="V591:V598"/>
    <mergeCell ref="A590:A598"/>
    <mergeCell ref="B590:B598"/>
    <mergeCell ref="C590:C598"/>
    <mergeCell ref="D590:D598"/>
    <mergeCell ref="E590:E598"/>
    <mergeCell ref="F590:F598"/>
    <mergeCell ref="G590:G598"/>
    <mergeCell ref="H590:H598"/>
    <mergeCell ref="I581:I589"/>
    <mergeCell ref="J581:J589"/>
    <mergeCell ref="K581:L581"/>
    <mergeCell ref="N581:N589"/>
    <mergeCell ref="O581:O589"/>
    <mergeCell ref="P581:P589"/>
    <mergeCell ref="U581:U589"/>
    <mergeCell ref="V581:W581"/>
    <mergeCell ref="Y581:Y589"/>
    <mergeCell ref="K582:K589"/>
    <mergeCell ref="V582:V589"/>
    <mergeCell ref="A581:A589"/>
    <mergeCell ref="B581:B589"/>
    <mergeCell ref="C581:C589"/>
    <mergeCell ref="D581:D589"/>
    <mergeCell ref="E581:E589"/>
    <mergeCell ref="F581:F589"/>
    <mergeCell ref="G581:G589"/>
    <mergeCell ref="H581:H589"/>
    <mergeCell ref="I572:I580"/>
    <mergeCell ref="J572:J580"/>
    <mergeCell ref="K572:L572"/>
    <mergeCell ref="N572:N580"/>
    <mergeCell ref="O572:O580"/>
    <mergeCell ref="P572:P580"/>
    <mergeCell ref="U572:U580"/>
    <mergeCell ref="V572:W572"/>
    <mergeCell ref="Y572:Y580"/>
    <mergeCell ref="K573:K580"/>
    <mergeCell ref="V573:V580"/>
    <mergeCell ref="A572:A580"/>
    <mergeCell ref="B572:B580"/>
    <mergeCell ref="C572:C580"/>
    <mergeCell ref="D572:D580"/>
    <mergeCell ref="E572:E580"/>
    <mergeCell ref="F572:F580"/>
    <mergeCell ref="G572:G580"/>
    <mergeCell ref="H572:H580"/>
    <mergeCell ref="I563:I571"/>
    <mergeCell ref="J563:J571"/>
    <mergeCell ref="K563:L563"/>
    <mergeCell ref="N563:N571"/>
    <mergeCell ref="O563:O571"/>
    <mergeCell ref="P563:P571"/>
    <mergeCell ref="U563:U571"/>
    <mergeCell ref="V563:W563"/>
    <mergeCell ref="Y563:Y571"/>
    <mergeCell ref="K564:K571"/>
    <mergeCell ref="V564:V571"/>
    <mergeCell ref="A563:A571"/>
    <mergeCell ref="B563:B571"/>
    <mergeCell ref="C563:C571"/>
    <mergeCell ref="D563:D571"/>
    <mergeCell ref="E563:E571"/>
    <mergeCell ref="F563:F571"/>
    <mergeCell ref="G563:G571"/>
    <mergeCell ref="H563:H571"/>
    <mergeCell ref="I554:I562"/>
    <mergeCell ref="J554:J562"/>
    <mergeCell ref="K554:L554"/>
    <mergeCell ref="N554:N562"/>
    <mergeCell ref="O554:O562"/>
    <mergeCell ref="P554:P562"/>
    <mergeCell ref="U554:U562"/>
    <mergeCell ref="V554:W554"/>
    <mergeCell ref="Y554:Y562"/>
    <mergeCell ref="K555:K562"/>
    <mergeCell ref="V555:V562"/>
    <mergeCell ref="A554:A562"/>
    <mergeCell ref="B554:B562"/>
    <mergeCell ref="C554:C562"/>
    <mergeCell ref="D554:D562"/>
    <mergeCell ref="E554:E562"/>
    <mergeCell ref="F554:F562"/>
    <mergeCell ref="G554:G562"/>
    <mergeCell ref="H554:H562"/>
    <mergeCell ref="I545:I553"/>
    <mergeCell ref="J545:J553"/>
    <mergeCell ref="K545:L545"/>
    <mergeCell ref="N545:N553"/>
    <mergeCell ref="O545:O553"/>
    <mergeCell ref="P545:P553"/>
    <mergeCell ref="U545:U553"/>
    <mergeCell ref="V545:W545"/>
    <mergeCell ref="Y545:Y553"/>
    <mergeCell ref="K546:K553"/>
    <mergeCell ref="V546:V553"/>
    <mergeCell ref="A545:A553"/>
    <mergeCell ref="B545:B553"/>
    <mergeCell ref="C545:C553"/>
    <mergeCell ref="D545:D553"/>
    <mergeCell ref="E545:E553"/>
    <mergeCell ref="F545:F553"/>
    <mergeCell ref="G545:G553"/>
    <mergeCell ref="H545:H553"/>
    <mergeCell ref="I536:I544"/>
    <mergeCell ref="J536:J544"/>
    <mergeCell ref="K536:L536"/>
    <mergeCell ref="N536:N544"/>
    <mergeCell ref="O536:O544"/>
    <mergeCell ref="P536:P544"/>
    <mergeCell ref="U536:U544"/>
    <mergeCell ref="V536:W536"/>
    <mergeCell ref="Y536:Y544"/>
    <mergeCell ref="K537:K544"/>
    <mergeCell ref="V537:V544"/>
    <mergeCell ref="A536:A544"/>
    <mergeCell ref="B536:B544"/>
    <mergeCell ref="C536:C544"/>
    <mergeCell ref="D536:D544"/>
    <mergeCell ref="E536:E544"/>
    <mergeCell ref="F536:F544"/>
    <mergeCell ref="G536:G544"/>
    <mergeCell ref="H536:H544"/>
    <mergeCell ref="I527:I535"/>
    <mergeCell ref="J527:J535"/>
    <mergeCell ref="K527:L527"/>
    <mergeCell ref="N527:N535"/>
    <mergeCell ref="O527:O535"/>
    <mergeCell ref="P527:P535"/>
    <mergeCell ref="U527:U535"/>
    <mergeCell ref="V527:W527"/>
    <mergeCell ref="Y527:Y535"/>
    <mergeCell ref="K528:K535"/>
    <mergeCell ref="V528:V535"/>
    <mergeCell ref="A527:A535"/>
    <mergeCell ref="B527:B535"/>
    <mergeCell ref="C527:C535"/>
    <mergeCell ref="D527:D535"/>
    <mergeCell ref="E527:E535"/>
    <mergeCell ref="F527:F535"/>
    <mergeCell ref="G527:G535"/>
    <mergeCell ref="H527:H535"/>
    <mergeCell ref="I518:I526"/>
    <mergeCell ref="J518:J526"/>
    <mergeCell ref="K518:L518"/>
    <mergeCell ref="N518:N526"/>
    <mergeCell ref="O518:O526"/>
    <mergeCell ref="P518:P526"/>
    <mergeCell ref="U518:U526"/>
    <mergeCell ref="V518:W518"/>
    <mergeCell ref="Y518:Y526"/>
    <mergeCell ref="K519:K526"/>
    <mergeCell ref="V519:V526"/>
    <mergeCell ref="A518:A526"/>
    <mergeCell ref="B518:B526"/>
    <mergeCell ref="C518:C526"/>
    <mergeCell ref="D518:D526"/>
    <mergeCell ref="E518:E526"/>
    <mergeCell ref="F518:F526"/>
    <mergeCell ref="G518:G526"/>
    <mergeCell ref="H518:H526"/>
    <mergeCell ref="I509:I517"/>
    <mergeCell ref="J509:J517"/>
    <mergeCell ref="K509:L509"/>
    <mergeCell ref="N509:N517"/>
    <mergeCell ref="O509:O517"/>
    <mergeCell ref="P509:P517"/>
    <mergeCell ref="U509:U517"/>
    <mergeCell ref="V509:W509"/>
    <mergeCell ref="Y509:Y517"/>
    <mergeCell ref="K510:K517"/>
    <mergeCell ref="V510:V517"/>
    <mergeCell ref="A509:A517"/>
    <mergeCell ref="B509:B517"/>
    <mergeCell ref="C509:C517"/>
    <mergeCell ref="D509:D517"/>
    <mergeCell ref="E509:E517"/>
    <mergeCell ref="F509:F517"/>
    <mergeCell ref="G509:G517"/>
    <mergeCell ref="H509:H517"/>
    <mergeCell ref="I500:I508"/>
    <mergeCell ref="J500:J508"/>
    <mergeCell ref="K500:L500"/>
    <mergeCell ref="N500:N508"/>
    <mergeCell ref="O500:O508"/>
    <mergeCell ref="P500:P508"/>
    <mergeCell ref="U500:U508"/>
    <mergeCell ref="V500:W500"/>
    <mergeCell ref="Y500:Y508"/>
    <mergeCell ref="K501:K508"/>
    <mergeCell ref="V501:V508"/>
    <mergeCell ref="A500:A508"/>
    <mergeCell ref="B500:B508"/>
    <mergeCell ref="C500:C508"/>
    <mergeCell ref="D500:D508"/>
    <mergeCell ref="E500:E508"/>
    <mergeCell ref="F500:F508"/>
    <mergeCell ref="G500:G508"/>
    <mergeCell ref="H500:H508"/>
    <mergeCell ref="I491:I499"/>
    <mergeCell ref="J491:J499"/>
    <mergeCell ref="K491:L491"/>
    <mergeCell ref="N491:N499"/>
    <mergeCell ref="O491:O499"/>
    <mergeCell ref="P491:P499"/>
    <mergeCell ref="U491:U499"/>
    <mergeCell ref="V491:W491"/>
    <mergeCell ref="Y491:Y499"/>
    <mergeCell ref="K492:K499"/>
    <mergeCell ref="V492:V499"/>
    <mergeCell ref="A491:A499"/>
    <mergeCell ref="B491:B499"/>
    <mergeCell ref="C491:C499"/>
    <mergeCell ref="D491:D499"/>
    <mergeCell ref="E491:E499"/>
    <mergeCell ref="F491:F499"/>
    <mergeCell ref="G491:G499"/>
    <mergeCell ref="H491:H499"/>
    <mergeCell ref="I482:I490"/>
    <mergeCell ref="J482:J490"/>
    <mergeCell ref="K482:L482"/>
    <mergeCell ref="N482:N490"/>
    <mergeCell ref="O482:O490"/>
    <mergeCell ref="P482:P490"/>
    <mergeCell ref="U482:U490"/>
    <mergeCell ref="V482:W482"/>
    <mergeCell ref="Y482:Y490"/>
    <mergeCell ref="K483:K490"/>
    <mergeCell ref="V483:V490"/>
    <mergeCell ref="A482:A490"/>
    <mergeCell ref="B482:B490"/>
    <mergeCell ref="C482:C490"/>
    <mergeCell ref="D482:D490"/>
    <mergeCell ref="E482:E490"/>
    <mergeCell ref="F482:F490"/>
    <mergeCell ref="G482:G490"/>
    <mergeCell ref="H482:H490"/>
    <mergeCell ref="I473:I481"/>
    <mergeCell ref="J473:J481"/>
    <mergeCell ref="K473:L473"/>
    <mergeCell ref="N473:N481"/>
    <mergeCell ref="O473:O481"/>
    <mergeCell ref="P473:P481"/>
    <mergeCell ref="U473:U481"/>
    <mergeCell ref="V473:W473"/>
    <mergeCell ref="Y473:Y481"/>
    <mergeCell ref="K474:K481"/>
    <mergeCell ref="V474:V481"/>
    <mergeCell ref="A473:A481"/>
    <mergeCell ref="B473:B481"/>
    <mergeCell ref="C473:C481"/>
    <mergeCell ref="D473:D481"/>
    <mergeCell ref="E473:E481"/>
    <mergeCell ref="F473:F481"/>
    <mergeCell ref="G473:G481"/>
    <mergeCell ref="H473:H481"/>
    <mergeCell ref="I464:I472"/>
    <mergeCell ref="J464:J472"/>
    <mergeCell ref="K464:L464"/>
    <mergeCell ref="N464:N472"/>
    <mergeCell ref="O464:O472"/>
    <mergeCell ref="P464:P472"/>
    <mergeCell ref="U464:U472"/>
    <mergeCell ref="V464:W464"/>
    <mergeCell ref="Y464:Y472"/>
    <mergeCell ref="K465:K472"/>
    <mergeCell ref="V465:V472"/>
    <mergeCell ref="A464:A472"/>
    <mergeCell ref="B464:B472"/>
    <mergeCell ref="C464:C472"/>
    <mergeCell ref="D464:D472"/>
    <mergeCell ref="E464:E472"/>
    <mergeCell ref="F464:F472"/>
    <mergeCell ref="G464:G472"/>
    <mergeCell ref="H464:H472"/>
    <mergeCell ref="I455:I463"/>
    <mergeCell ref="J455:J463"/>
    <mergeCell ref="K455:L455"/>
    <mergeCell ref="N455:N463"/>
    <mergeCell ref="O455:O463"/>
    <mergeCell ref="P455:P463"/>
    <mergeCell ref="U455:U463"/>
    <mergeCell ref="V455:W455"/>
    <mergeCell ref="Y455:Y463"/>
    <mergeCell ref="K456:K463"/>
    <mergeCell ref="V456:V463"/>
    <mergeCell ref="A455:A463"/>
    <mergeCell ref="B455:B463"/>
    <mergeCell ref="C455:C463"/>
    <mergeCell ref="D455:D463"/>
    <mergeCell ref="E455:E463"/>
    <mergeCell ref="F455:F463"/>
    <mergeCell ref="G455:G463"/>
    <mergeCell ref="H455:H463"/>
    <mergeCell ref="I446:I454"/>
    <mergeCell ref="J446:J454"/>
    <mergeCell ref="K446:L446"/>
    <mergeCell ref="N446:N454"/>
    <mergeCell ref="O446:O454"/>
    <mergeCell ref="P446:P454"/>
    <mergeCell ref="U446:U454"/>
    <mergeCell ref="V446:W446"/>
    <mergeCell ref="Y446:Y454"/>
    <mergeCell ref="K447:K454"/>
    <mergeCell ref="V447:V454"/>
    <mergeCell ref="A446:A454"/>
    <mergeCell ref="B446:B454"/>
    <mergeCell ref="C446:C454"/>
    <mergeCell ref="D446:D454"/>
    <mergeCell ref="E446:E454"/>
    <mergeCell ref="F446:F454"/>
    <mergeCell ref="G446:G454"/>
    <mergeCell ref="H446:H454"/>
    <mergeCell ref="I437:I445"/>
    <mergeCell ref="J437:J445"/>
    <mergeCell ref="K437:L437"/>
    <mergeCell ref="N437:N445"/>
    <mergeCell ref="O437:O445"/>
    <mergeCell ref="P437:P445"/>
    <mergeCell ref="U437:U445"/>
    <mergeCell ref="V437:W437"/>
    <mergeCell ref="Y437:Y445"/>
    <mergeCell ref="K438:K445"/>
    <mergeCell ref="V438:V445"/>
    <mergeCell ref="A437:A445"/>
    <mergeCell ref="B437:B445"/>
    <mergeCell ref="C437:C445"/>
    <mergeCell ref="D437:D445"/>
    <mergeCell ref="E437:E445"/>
    <mergeCell ref="F437:F445"/>
    <mergeCell ref="G437:G445"/>
    <mergeCell ref="H437:H445"/>
    <mergeCell ref="I428:I436"/>
    <mergeCell ref="J428:J436"/>
    <mergeCell ref="K428:L428"/>
    <mergeCell ref="N428:N436"/>
    <mergeCell ref="O428:O436"/>
    <mergeCell ref="P428:P436"/>
    <mergeCell ref="U428:U436"/>
    <mergeCell ref="V428:W428"/>
    <mergeCell ref="Y428:Y436"/>
    <mergeCell ref="K429:K436"/>
    <mergeCell ref="V429:V436"/>
    <mergeCell ref="A428:A436"/>
    <mergeCell ref="B428:B436"/>
    <mergeCell ref="C428:C436"/>
    <mergeCell ref="D428:D436"/>
    <mergeCell ref="E428:E436"/>
    <mergeCell ref="F428:F436"/>
    <mergeCell ref="G428:G436"/>
    <mergeCell ref="H428:H436"/>
    <mergeCell ref="I419:I427"/>
    <mergeCell ref="J419:J427"/>
    <mergeCell ref="K419:L419"/>
    <mergeCell ref="N419:N427"/>
    <mergeCell ref="O419:O427"/>
    <mergeCell ref="P419:P427"/>
    <mergeCell ref="U419:U427"/>
    <mergeCell ref="V419:W419"/>
    <mergeCell ref="Y419:Y427"/>
    <mergeCell ref="K420:K427"/>
    <mergeCell ref="V420:V427"/>
    <mergeCell ref="A419:A427"/>
    <mergeCell ref="B419:B427"/>
    <mergeCell ref="C419:C427"/>
    <mergeCell ref="D419:D427"/>
    <mergeCell ref="E419:E427"/>
    <mergeCell ref="F419:F427"/>
    <mergeCell ref="G419:G427"/>
    <mergeCell ref="H419:H427"/>
    <mergeCell ref="I410:I418"/>
    <mergeCell ref="J410:J418"/>
    <mergeCell ref="K410:L410"/>
    <mergeCell ref="N410:N418"/>
    <mergeCell ref="O410:O418"/>
    <mergeCell ref="P410:P418"/>
    <mergeCell ref="U410:U418"/>
    <mergeCell ref="V410:W410"/>
    <mergeCell ref="Y410:Y418"/>
    <mergeCell ref="K411:K418"/>
    <mergeCell ref="V411:V418"/>
    <mergeCell ref="A410:A418"/>
    <mergeCell ref="B410:B418"/>
    <mergeCell ref="C410:C418"/>
    <mergeCell ref="D410:D418"/>
    <mergeCell ref="E410:E418"/>
    <mergeCell ref="F410:F418"/>
    <mergeCell ref="G410:G418"/>
    <mergeCell ref="H410:H418"/>
    <mergeCell ref="I401:I409"/>
    <mergeCell ref="J401:J409"/>
    <mergeCell ref="K401:L401"/>
    <mergeCell ref="N401:N409"/>
    <mergeCell ref="O401:O409"/>
    <mergeCell ref="P401:P409"/>
    <mergeCell ref="U401:U409"/>
    <mergeCell ref="V401:W401"/>
    <mergeCell ref="Y401:Y409"/>
    <mergeCell ref="K402:K409"/>
    <mergeCell ref="V402:V409"/>
    <mergeCell ref="A401:A409"/>
    <mergeCell ref="B401:B409"/>
    <mergeCell ref="C401:C409"/>
    <mergeCell ref="D401:D409"/>
    <mergeCell ref="E401:E409"/>
    <mergeCell ref="F401:F409"/>
    <mergeCell ref="G401:G409"/>
    <mergeCell ref="H401:H409"/>
    <mergeCell ref="I392:I400"/>
    <mergeCell ref="J392:J400"/>
    <mergeCell ref="K392:L392"/>
    <mergeCell ref="N392:N400"/>
    <mergeCell ref="O392:O400"/>
    <mergeCell ref="P392:P400"/>
    <mergeCell ref="U392:U400"/>
    <mergeCell ref="V392:W392"/>
    <mergeCell ref="Y392:Y400"/>
    <mergeCell ref="K393:K400"/>
    <mergeCell ref="V393:V400"/>
    <mergeCell ref="A392:A400"/>
    <mergeCell ref="B392:B400"/>
    <mergeCell ref="C392:C400"/>
    <mergeCell ref="D392:D400"/>
    <mergeCell ref="E392:E400"/>
    <mergeCell ref="F392:F400"/>
    <mergeCell ref="G392:G400"/>
    <mergeCell ref="H392:H400"/>
    <mergeCell ref="I383:I391"/>
    <mergeCell ref="J383:J391"/>
    <mergeCell ref="K383:L383"/>
    <mergeCell ref="N383:N391"/>
    <mergeCell ref="O383:O391"/>
    <mergeCell ref="P383:P391"/>
    <mergeCell ref="U383:U391"/>
    <mergeCell ref="V383:W383"/>
    <mergeCell ref="Y383:Y391"/>
    <mergeCell ref="K384:K391"/>
    <mergeCell ref="V384:V391"/>
    <mergeCell ref="A383:A391"/>
    <mergeCell ref="B383:B391"/>
    <mergeCell ref="C383:C391"/>
    <mergeCell ref="D383:D391"/>
    <mergeCell ref="E383:E391"/>
    <mergeCell ref="F383:F391"/>
    <mergeCell ref="G383:G391"/>
    <mergeCell ref="H383:H391"/>
    <mergeCell ref="I374:I382"/>
    <mergeCell ref="J374:J382"/>
    <mergeCell ref="K374:L374"/>
    <mergeCell ref="N374:N382"/>
    <mergeCell ref="O374:O382"/>
    <mergeCell ref="P374:P382"/>
    <mergeCell ref="U374:U382"/>
    <mergeCell ref="V374:W374"/>
    <mergeCell ref="Y374:Y382"/>
    <mergeCell ref="K375:K382"/>
    <mergeCell ref="V375:V382"/>
    <mergeCell ref="A374:A382"/>
    <mergeCell ref="B374:B382"/>
    <mergeCell ref="C374:C382"/>
    <mergeCell ref="D374:D382"/>
    <mergeCell ref="E374:E382"/>
    <mergeCell ref="F374:F382"/>
    <mergeCell ref="G374:G382"/>
    <mergeCell ref="H374:H382"/>
    <mergeCell ref="I365:I373"/>
    <mergeCell ref="J365:J373"/>
    <mergeCell ref="K365:L365"/>
    <mergeCell ref="N365:N373"/>
    <mergeCell ref="O365:O373"/>
    <mergeCell ref="P365:P373"/>
    <mergeCell ref="U365:U373"/>
    <mergeCell ref="V365:W365"/>
    <mergeCell ref="Y365:Y373"/>
    <mergeCell ref="K366:K373"/>
    <mergeCell ref="V366:V373"/>
    <mergeCell ref="A365:A373"/>
    <mergeCell ref="B365:B373"/>
    <mergeCell ref="C365:C373"/>
    <mergeCell ref="D365:D373"/>
    <mergeCell ref="E365:E373"/>
    <mergeCell ref="F365:F373"/>
    <mergeCell ref="G365:G373"/>
    <mergeCell ref="H365:H373"/>
    <mergeCell ref="I356:I364"/>
    <mergeCell ref="J356:J364"/>
    <mergeCell ref="K356:L356"/>
    <mergeCell ref="N356:N364"/>
    <mergeCell ref="O356:O364"/>
    <mergeCell ref="P356:P364"/>
    <mergeCell ref="U356:U364"/>
    <mergeCell ref="V356:W356"/>
    <mergeCell ref="Y356:Y364"/>
    <mergeCell ref="K357:K364"/>
    <mergeCell ref="V357:V364"/>
    <mergeCell ref="A356:A364"/>
    <mergeCell ref="B356:B364"/>
    <mergeCell ref="C356:C364"/>
    <mergeCell ref="D356:D364"/>
    <mergeCell ref="E356:E364"/>
    <mergeCell ref="F356:F364"/>
    <mergeCell ref="G356:G364"/>
    <mergeCell ref="H356:H364"/>
    <mergeCell ref="I347:I355"/>
    <mergeCell ref="J347:J355"/>
    <mergeCell ref="K347:L347"/>
    <mergeCell ref="N347:N355"/>
    <mergeCell ref="O347:O355"/>
    <mergeCell ref="P347:P355"/>
    <mergeCell ref="U347:U355"/>
    <mergeCell ref="V347:W347"/>
    <mergeCell ref="Y347:Y355"/>
    <mergeCell ref="K348:K355"/>
    <mergeCell ref="V348:V355"/>
    <mergeCell ref="A347:A355"/>
    <mergeCell ref="B347:B355"/>
    <mergeCell ref="C347:C355"/>
    <mergeCell ref="D347:D355"/>
    <mergeCell ref="E347:E355"/>
    <mergeCell ref="F347:F355"/>
    <mergeCell ref="G347:G355"/>
    <mergeCell ref="H347:H355"/>
    <mergeCell ref="I338:I346"/>
    <mergeCell ref="J338:J346"/>
    <mergeCell ref="K338:L338"/>
    <mergeCell ref="N338:N346"/>
    <mergeCell ref="O338:O346"/>
    <mergeCell ref="P338:P346"/>
    <mergeCell ref="U338:U346"/>
    <mergeCell ref="V338:W338"/>
    <mergeCell ref="Y338:Y346"/>
    <mergeCell ref="K339:K346"/>
    <mergeCell ref="V339:V346"/>
    <mergeCell ref="A338:A346"/>
    <mergeCell ref="B338:B346"/>
    <mergeCell ref="C338:C346"/>
    <mergeCell ref="D338:D346"/>
    <mergeCell ref="E338:E346"/>
    <mergeCell ref="F338:F346"/>
    <mergeCell ref="G338:G346"/>
    <mergeCell ref="H338:H346"/>
    <mergeCell ref="I329:I337"/>
    <mergeCell ref="J329:J337"/>
    <mergeCell ref="K329:L329"/>
    <mergeCell ref="N329:N337"/>
    <mergeCell ref="O329:O337"/>
    <mergeCell ref="P329:P337"/>
    <mergeCell ref="U329:U337"/>
    <mergeCell ref="V329:W329"/>
    <mergeCell ref="Y329:Y337"/>
    <mergeCell ref="K330:K337"/>
    <mergeCell ref="V330:V337"/>
    <mergeCell ref="A329:A337"/>
    <mergeCell ref="B329:B337"/>
    <mergeCell ref="C329:C337"/>
    <mergeCell ref="D329:D337"/>
    <mergeCell ref="E329:E337"/>
    <mergeCell ref="F329:F337"/>
    <mergeCell ref="G329:G337"/>
    <mergeCell ref="H329:H337"/>
    <mergeCell ref="I320:I328"/>
    <mergeCell ref="J320:J328"/>
    <mergeCell ref="K320:L320"/>
    <mergeCell ref="N320:N328"/>
    <mergeCell ref="O320:O328"/>
    <mergeCell ref="P320:P328"/>
    <mergeCell ref="U320:U328"/>
    <mergeCell ref="V320:W320"/>
    <mergeCell ref="Y320:Y328"/>
    <mergeCell ref="K321:K328"/>
    <mergeCell ref="V321:V328"/>
    <mergeCell ref="A320:A328"/>
    <mergeCell ref="B320:B328"/>
    <mergeCell ref="C320:C328"/>
    <mergeCell ref="D320:D328"/>
    <mergeCell ref="E320:E328"/>
    <mergeCell ref="F320:F328"/>
    <mergeCell ref="G320:G328"/>
    <mergeCell ref="H320:H328"/>
    <mergeCell ref="I311:I319"/>
    <mergeCell ref="J311:J319"/>
    <mergeCell ref="K311:L311"/>
    <mergeCell ref="N311:N319"/>
    <mergeCell ref="O311:O319"/>
    <mergeCell ref="P311:P319"/>
    <mergeCell ref="U311:U319"/>
    <mergeCell ref="V311:W311"/>
    <mergeCell ref="Y311:Y319"/>
    <mergeCell ref="K312:K319"/>
    <mergeCell ref="V312:V319"/>
    <mergeCell ref="A311:A319"/>
    <mergeCell ref="B311:B319"/>
    <mergeCell ref="C311:C319"/>
    <mergeCell ref="D311:D319"/>
    <mergeCell ref="E311:E319"/>
    <mergeCell ref="F311:F319"/>
    <mergeCell ref="G311:G319"/>
    <mergeCell ref="H311:H319"/>
    <mergeCell ref="I302:I310"/>
    <mergeCell ref="J302:J310"/>
    <mergeCell ref="K302:L302"/>
    <mergeCell ref="N302:N310"/>
    <mergeCell ref="O302:O310"/>
    <mergeCell ref="P302:P310"/>
    <mergeCell ref="U302:U310"/>
    <mergeCell ref="V302:W302"/>
    <mergeCell ref="Y302:Y310"/>
    <mergeCell ref="K303:K310"/>
    <mergeCell ref="V303:V310"/>
    <mergeCell ref="A302:A310"/>
    <mergeCell ref="B302:B310"/>
    <mergeCell ref="C302:C310"/>
    <mergeCell ref="D302:D310"/>
    <mergeCell ref="E302:E310"/>
    <mergeCell ref="F302:F310"/>
    <mergeCell ref="G302:G310"/>
    <mergeCell ref="H302:H310"/>
    <mergeCell ref="I293:I301"/>
    <mergeCell ref="J293:J301"/>
    <mergeCell ref="K293:L293"/>
    <mergeCell ref="N293:N301"/>
    <mergeCell ref="O293:O301"/>
    <mergeCell ref="P293:P301"/>
    <mergeCell ref="U293:U301"/>
    <mergeCell ref="V293:W293"/>
    <mergeCell ref="Y293:Y301"/>
    <mergeCell ref="K294:K301"/>
    <mergeCell ref="V294:V301"/>
    <mergeCell ref="A293:A301"/>
    <mergeCell ref="B293:B301"/>
    <mergeCell ref="C293:C301"/>
    <mergeCell ref="D293:D301"/>
    <mergeCell ref="E293:E301"/>
    <mergeCell ref="F293:F301"/>
    <mergeCell ref="G293:G301"/>
    <mergeCell ref="H293:H301"/>
    <mergeCell ref="I284:I292"/>
    <mergeCell ref="J284:J292"/>
    <mergeCell ref="K284:L284"/>
    <mergeCell ref="N284:N292"/>
    <mergeCell ref="O284:O292"/>
    <mergeCell ref="P284:P292"/>
    <mergeCell ref="U284:U292"/>
    <mergeCell ref="V284:W284"/>
    <mergeCell ref="Y284:Y292"/>
    <mergeCell ref="K285:K292"/>
    <mergeCell ref="V285:V292"/>
    <mergeCell ref="A284:A292"/>
    <mergeCell ref="B284:B292"/>
    <mergeCell ref="C284:C292"/>
    <mergeCell ref="D284:D292"/>
    <mergeCell ref="E284:E292"/>
    <mergeCell ref="F284:F292"/>
    <mergeCell ref="G284:G292"/>
    <mergeCell ref="H284:H292"/>
    <mergeCell ref="I275:I283"/>
    <mergeCell ref="J275:J283"/>
    <mergeCell ref="K275:L275"/>
    <mergeCell ref="N275:N283"/>
    <mergeCell ref="O275:O283"/>
    <mergeCell ref="P275:P283"/>
    <mergeCell ref="U275:U283"/>
    <mergeCell ref="V275:W275"/>
    <mergeCell ref="Y275:Y283"/>
    <mergeCell ref="K276:K283"/>
    <mergeCell ref="V276:V283"/>
    <mergeCell ref="A275:A283"/>
    <mergeCell ref="B275:B283"/>
    <mergeCell ref="C275:C283"/>
    <mergeCell ref="D275:D283"/>
    <mergeCell ref="E275:E283"/>
    <mergeCell ref="F275:F283"/>
    <mergeCell ref="G275:G283"/>
    <mergeCell ref="H275:H283"/>
    <mergeCell ref="I266:I274"/>
    <mergeCell ref="J266:J274"/>
    <mergeCell ref="K266:L266"/>
    <mergeCell ref="N266:N274"/>
    <mergeCell ref="O266:O274"/>
    <mergeCell ref="P266:P274"/>
    <mergeCell ref="U266:U274"/>
    <mergeCell ref="V266:W266"/>
    <mergeCell ref="Y266:Y274"/>
    <mergeCell ref="K267:K274"/>
    <mergeCell ref="V267:V274"/>
    <mergeCell ref="A266:A274"/>
    <mergeCell ref="B266:B274"/>
    <mergeCell ref="C266:C274"/>
    <mergeCell ref="D266:D274"/>
    <mergeCell ref="E266:E274"/>
    <mergeCell ref="F266:F274"/>
    <mergeCell ref="G266:G274"/>
    <mergeCell ref="H266:H274"/>
    <mergeCell ref="I257:I265"/>
    <mergeCell ref="J257:J265"/>
    <mergeCell ref="K257:L257"/>
    <mergeCell ref="N257:N265"/>
    <mergeCell ref="O257:O265"/>
    <mergeCell ref="P257:P265"/>
    <mergeCell ref="U257:U265"/>
    <mergeCell ref="V257:W257"/>
    <mergeCell ref="Y257:Y265"/>
    <mergeCell ref="K258:K265"/>
    <mergeCell ref="V258:V265"/>
    <mergeCell ref="A257:A265"/>
    <mergeCell ref="B257:B265"/>
    <mergeCell ref="C257:C265"/>
    <mergeCell ref="D257:D265"/>
    <mergeCell ref="E257:E265"/>
    <mergeCell ref="F257:F265"/>
    <mergeCell ref="G257:G265"/>
    <mergeCell ref="H257:H265"/>
    <mergeCell ref="I248:I256"/>
    <mergeCell ref="J248:J256"/>
    <mergeCell ref="K248:L248"/>
    <mergeCell ref="N248:N256"/>
    <mergeCell ref="O248:O256"/>
    <mergeCell ref="P248:P256"/>
    <mergeCell ref="U248:U256"/>
    <mergeCell ref="V248:W248"/>
    <mergeCell ref="Y248:Y256"/>
    <mergeCell ref="K249:K256"/>
    <mergeCell ref="V249:V256"/>
    <mergeCell ref="A248:A256"/>
    <mergeCell ref="B248:B256"/>
    <mergeCell ref="C248:C256"/>
    <mergeCell ref="D248:D256"/>
    <mergeCell ref="E248:E256"/>
    <mergeCell ref="F248:F256"/>
    <mergeCell ref="G248:G256"/>
    <mergeCell ref="H248:H256"/>
    <mergeCell ref="I239:I247"/>
    <mergeCell ref="J239:J247"/>
    <mergeCell ref="K239:L239"/>
    <mergeCell ref="N239:N247"/>
    <mergeCell ref="O239:O247"/>
    <mergeCell ref="P239:P247"/>
    <mergeCell ref="U239:U247"/>
    <mergeCell ref="V239:W239"/>
    <mergeCell ref="Y239:Y247"/>
    <mergeCell ref="K240:K247"/>
    <mergeCell ref="V240:V247"/>
    <mergeCell ref="A239:A247"/>
    <mergeCell ref="B239:B247"/>
    <mergeCell ref="C239:C247"/>
    <mergeCell ref="D239:D247"/>
    <mergeCell ref="E239:E247"/>
    <mergeCell ref="F239:F247"/>
    <mergeCell ref="G239:G247"/>
    <mergeCell ref="H239:H247"/>
    <mergeCell ref="I230:I238"/>
    <mergeCell ref="J230:J238"/>
    <mergeCell ref="K230:L230"/>
    <mergeCell ref="N230:N238"/>
    <mergeCell ref="O230:O238"/>
    <mergeCell ref="P230:P238"/>
    <mergeCell ref="U230:U238"/>
    <mergeCell ref="V230:W230"/>
    <mergeCell ref="Y230:Y238"/>
    <mergeCell ref="K231:K238"/>
    <mergeCell ref="V231:V238"/>
    <mergeCell ref="A230:A238"/>
    <mergeCell ref="B230:B238"/>
    <mergeCell ref="C230:C238"/>
    <mergeCell ref="D230:D238"/>
    <mergeCell ref="E230:E238"/>
    <mergeCell ref="F230:F238"/>
    <mergeCell ref="G230:G238"/>
    <mergeCell ref="H230:H238"/>
    <mergeCell ref="I221:I229"/>
    <mergeCell ref="J221:J229"/>
    <mergeCell ref="K221:L221"/>
    <mergeCell ref="N221:N229"/>
    <mergeCell ref="O221:O229"/>
    <mergeCell ref="P221:P229"/>
    <mergeCell ref="U221:U229"/>
    <mergeCell ref="V221:W221"/>
    <mergeCell ref="Y221:Y229"/>
    <mergeCell ref="K222:K229"/>
    <mergeCell ref="V222:V229"/>
    <mergeCell ref="A221:A229"/>
    <mergeCell ref="B221:B229"/>
    <mergeCell ref="C221:C229"/>
    <mergeCell ref="D221:D229"/>
    <mergeCell ref="E221:E229"/>
    <mergeCell ref="F221:F229"/>
    <mergeCell ref="G221:G229"/>
    <mergeCell ref="H221:H229"/>
    <mergeCell ref="I212:I220"/>
    <mergeCell ref="J212:J220"/>
    <mergeCell ref="K212:L212"/>
    <mergeCell ref="N212:N220"/>
    <mergeCell ref="O212:O220"/>
    <mergeCell ref="P212:P220"/>
    <mergeCell ref="U212:U220"/>
    <mergeCell ref="V212:W212"/>
    <mergeCell ref="Y212:Y220"/>
    <mergeCell ref="K213:K220"/>
    <mergeCell ref="V213:V220"/>
    <mergeCell ref="A212:A220"/>
    <mergeCell ref="B212:B220"/>
    <mergeCell ref="C212:C220"/>
    <mergeCell ref="D212:D220"/>
    <mergeCell ref="E212:E220"/>
    <mergeCell ref="F212:F220"/>
    <mergeCell ref="G212:G220"/>
    <mergeCell ref="H212:H220"/>
    <mergeCell ref="I203:I211"/>
    <mergeCell ref="J203:J211"/>
    <mergeCell ref="K203:L203"/>
    <mergeCell ref="N203:N211"/>
    <mergeCell ref="O203:O211"/>
    <mergeCell ref="P203:P211"/>
    <mergeCell ref="U203:U211"/>
    <mergeCell ref="V203:W203"/>
    <mergeCell ref="Y203:Y211"/>
    <mergeCell ref="K204:K211"/>
    <mergeCell ref="V204:V211"/>
    <mergeCell ref="A203:A211"/>
    <mergeCell ref="B203:B211"/>
    <mergeCell ref="C203:C211"/>
    <mergeCell ref="D203:D211"/>
    <mergeCell ref="E203:E211"/>
    <mergeCell ref="F203:F211"/>
    <mergeCell ref="G203:G211"/>
    <mergeCell ref="H203:H211"/>
    <mergeCell ref="I194:I202"/>
    <mergeCell ref="J194:J202"/>
    <mergeCell ref="K194:L194"/>
    <mergeCell ref="N194:N202"/>
    <mergeCell ref="O194:O202"/>
    <mergeCell ref="P194:P202"/>
    <mergeCell ref="U194:U202"/>
    <mergeCell ref="V194:W194"/>
    <mergeCell ref="Y194:Y202"/>
    <mergeCell ref="K195:K202"/>
    <mergeCell ref="V195:V202"/>
    <mergeCell ref="A194:A202"/>
    <mergeCell ref="B194:B202"/>
    <mergeCell ref="C194:C202"/>
    <mergeCell ref="D194:D202"/>
    <mergeCell ref="E194:E202"/>
    <mergeCell ref="F194:F202"/>
    <mergeCell ref="G194:G202"/>
    <mergeCell ref="H194:H202"/>
    <mergeCell ref="I185:I193"/>
    <mergeCell ref="J185:J193"/>
    <mergeCell ref="K185:L185"/>
    <mergeCell ref="N185:N193"/>
    <mergeCell ref="O185:O193"/>
    <mergeCell ref="P185:P193"/>
    <mergeCell ref="U185:U193"/>
    <mergeCell ref="V185:W185"/>
    <mergeCell ref="Y185:Y193"/>
    <mergeCell ref="K186:K193"/>
    <mergeCell ref="V186:V193"/>
    <mergeCell ref="A185:A193"/>
    <mergeCell ref="B185:B193"/>
    <mergeCell ref="C185:C193"/>
    <mergeCell ref="D185:D193"/>
    <mergeCell ref="E185:E193"/>
    <mergeCell ref="F185:F193"/>
    <mergeCell ref="G185:G193"/>
    <mergeCell ref="H185:H193"/>
    <mergeCell ref="I176:I184"/>
    <mergeCell ref="J176:J184"/>
    <mergeCell ref="K176:L176"/>
    <mergeCell ref="N176:N184"/>
    <mergeCell ref="O176:O184"/>
    <mergeCell ref="P176:P184"/>
    <mergeCell ref="U176:U184"/>
    <mergeCell ref="V176:W176"/>
    <mergeCell ref="Y176:Y184"/>
    <mergeCell ref="K177:K184"/>
    <mergeCell ref="V177:V184"/>
    <mergeCell ref="A176:A184"/>
    <mergeCell ref="B176:B184"/>
    <mergeCell ref="C176:C184"/>
    <mergeCell ref="D176:D184"/>
    <mergeCell ref="E176:E184"/>
    <mergeCell ref="F176:F184"/>
    <mergeCell ref="G176:G184"/>
    <mergeCell ref="H176:H184"/>
    <mergeCell ref="I167:I175"/>
    <mergeCell ref="J167:J175"/>
    <mergeCell ref="K167:L167"/>
    <mergeCell ref="N167:N175"/>
    <mergeCell ref="O167:O175"/>
    <mergeCell ref="P167:P175"/>
    <mergeCell ref="U167:U175"/>
    <mergeCell ref="V167:W167"/>
    <mergeCell ref="Y167:Y175"/>
    <mergeCell ref="K168:K175"/>
    <mergeCell ref="V168:V175"/>
    <mergeCell ref="A167:A175"/>
    <mergeCell ref="B167:B175"/>
    <mergeCell ref="C167:C175"/>
    <mergeCell ref="D167:D175"/>
    <mergeCell ref="E167:E175"/>
    <mergeCell ref="F167:F175"/>
    <mergeCell ref="G167:G175"/>
    <mergeCell ref="H167:H175"/>
    <mergeCell ref="I158:I166"/>
    <mergeCell ref="J158:J166"/>
    <mergeCell ref="K158:L158"/>
    <mergeCell ref="N158:N166"/>
    <mergeCell ref="O158:O166"/>
    <mergeCell ref="P158:P166"/>
    <mergeCell ref="U158:U166"/>
    <mergeCell ref="V158:W158"/>
    <mergeCell ref="Y158:Y166"/>
    <mergeCell ref="K159:K166"/>
    <mergeCell ref="V159:V166"/>
    <mergeCell ref="A158:A166"/>
    <mergeCell ref="B158:B166"/>
    <mergeCell ref="C158:C166"/>
    <mergeCell ref="D158:D166"/>
    <mergeCell ref="E158:E166"/>
    <mergeCell ref="F158:F166"/>
    <mergeCell ref="G158:G166"/>
    <mergeCell ref="H158:H166"/>
    <mergeCell ref="I149:I157"/>
    <mergeCell ref="J149:J157"/>
    <mergeCell ref="K149:L149"/>
    <mergeCell ref="N149:N157"/>
    <mergeCell ref="O149:O157"/>
    <mergeCell ref="P149:P157"/>
    <mergeCell ref="U149:U157"/>
    <mergeCell ref="V149:W149"/>
    <mergeCell ref="Y149:Y157"/>
    <mergeCell ref="K150:K157"/>
    <mergeCell ref="V150:V157"/>
    <mergeCell ref="A149:A157"/>
    <mergeCell ref="B149:B157"/>
    <mergeCell ref="C149:C157"/>
    <mergeCell ref="D149:D157"/>
    <mergeCell ref="E149:E157"/>
    <mergeCell ref="F149:F157"/>
    <mergeCell ref="G149:G157"/>
    <mergeCell ref="H149:H157"/>
    <mergeCell ref="I140:I148"/>
    <mergeCell ref="J140:J148"/>
    <mergeCell ref="K140:L140"/>
    <mergeCell ref="N140:N148"/>
    <mergeCell ref="O140:O148"/>
    <mergeCell ref="P140:P148"/>
    <mergeCell ref="U140:U148"/>
    <mergeCell ref="V140:W140"/>
    <mergeCell ref="Y140:Y148"/>
    <mergeCell ref="K141:K148"/>
    <mergeCell ref="V141:V148"/>
    <mergeCell ref="A140:A148"/>
    <mergeCell ref="B140:B148"/>
    <mergeCell ref="C140:C148"/>
    <mergeCell ref="D140:D148"/>
    <mergeCell ref="E140:E148"/>
    <mergeCell ref="F140:F148"/>
    <mergeCell ref="G140:G148"/>
    <mergeCell ref="H140:H148"/>
    <mergeCell ref="I131:I139"/>
    <mergeCell ref="J131:J139"/>
    <mergeCell ref="K131:L131"/>
    <mergeCell ref="N131:N139"/>
    <mergeCell ref="O131:O139"/>
    <mergeCell ref="P131:P139"/>
    <mergeCell ref="U131:U139"/>
    <mergeCell ref="V131:W131"/>
    <mergeCell ref="Y131:Y139"/>
    <mergeCell ref="K132:K139"/>
    <mergeCell ref="V132:V139"/>
    <mergeCell ref="A131:A139"/>
    <mergeCell ref="B131:B139"/>
    <mergeCell ref="C131:C139"/>
    <mergeCell ref="D131:D139"/>
    <mergeCell ref="E131:E139"/>
    <mergeCell ref="F131:F139"/>
    <mergeCell ref="G131:G139"/>
    <mergeCell ref="H131:H139"/>
    <mergeCell ref="I122:I130"/>
    <mergeCell ref="J122:J130"/>
    <mergeCell ref="K122:L122"/>
    <mergeCell ref="N122:N130"/>
    <mergeCell ref="O122:O130"/>
    <mergeCell ref="P122:P130"/>
    <mergeCell ref="U122:U130"/>
    <mergeCell ref="V122:W122"/>
    <mergeCell ref="Y122:Y130"/>
    <mergeCell ref="K123:K130"/>
    <mergeCell ref="V123:V130"/>
    <mergeCell ref="A122:A130"/>
    <mergeCell ref="B122:B130"/>
    <mergeCell ref="C122:C130"/>
    <mergeCell ref="D122:D130"/>
    <mergeCell ref="E122:E130"/>
    <mergeCell ref="F122:F130"/>
    <mergeCell ref="G122:G130"/>
    <mergeCell ref="H122:H130"/>
    <mergeCell ref="I113:I121"/>
    <mergeCell ref="J113:J121"/>
    <mergeCell ref="K113:L113"/>
    <mergeCell ref="N113:N121"/>
    <mergeCell ref="O113:O121"/>
    <mergeCell ref="P113:P121"/>
    <mergeCell ref="U113:U121"/>
    <mergeCell ref="V113:W113"/>
    <mergeCell ref="Y113:Y121"/>
    <mergeCell ref="K114:K121"/>
    <mergeCell ref="V114:V121"/>
    <mergeCell ref="A113:A121"/>
    <mergeCell ref="B113:B121"/>
    <mergeCell ref="C113:C121"/>
    <mergeCell ref="D113:D121"/>
    <mergeCell ref="E113:E121"/>
    <mergeCell ref="F113:F121"/>
    <mergeCell ref="G113:G121"/>
    <mergeCell ref="H113:H121"/>
    <mergeCell ref="I104:I112"/>
    <mergeCell ref="J104:J112"/>
    <mergeCell ref="K104:L104"/>
    <mergeCell ref="N104:N112"/>
    <mergeCell ref="O104:O112"/>
    <mergeCell ref="P104:P112"/>
    <mergeCell ref="U104:U112"/>
    <mergeCell ref="V104:W104"/>
    <mergeCell ref="Y104:Y112"/>
    <mergeCell ref="K105:K112"/>
    <mergeCell ref="V105:V112"/>
    <mergeCell ref="A104:A112"/>
    <mergeCell ref="B104:B112"/>
    <mergeCell ref="C104:C112"/>
    <mergeCell ref="D104:D112"/>
    <mergeCell ref="E104:E112"/>
    <mergeCell ref="F104:F112"/>
    <mergeCell ref="G104:G112"/>
    <mergeCell ref="H104:H112"/>
    <mergeCell ref="I95:I103"/>
    <mergeCell ref="J95:J103"/>
    <mergeCell ref="K95:L95"/>
    <mergeCell ref="N95:N103"/>
    <mergeCell ref="O95:O103"/>
    <mergeCell ref="P95:P103"/>
    <mergeCell ref="U95:U103"/>
    <mergeCell ref="V95:W95"/>
    <mergeCell ref="Y95:Y103"/>
    <mergeCell ref="K96:K103"/>
    <mergeCell ref="V96:V103"/>
    <mergeCell ref="A95:A103"/>
    <mergeCell ref="B95:B103"/>
    <mergeCell ref="C95:C103"/>
    <mergeCell ref="D95:D103"/>
    <mergeCell ref="E95:E103"/>
    <mergeCell ref="F95:F103"/>
    <mergeCell ref="G95:G103"/>
    <mergeCell ref="H95:H103"/>
    <mergeCell ref="I86:I94"/>
    <mergeCell ref="J86:J94"/>
    <mergeCell ref="K86:L86"/>
    <mergeCell ref="N86:N94"/>
    <mergeCell ref="O86:O94"/>
    <mergeCell ref="P86:P94"/>
    <mergeCell ref="U86:U94"/>
    <mergeCell ref="V86:W86"/>
    <mergeCell ref="Y86:Y94"/>
    <mergeCell ref="K87:K94"/>
    <mergeCell ref="V87:V94"/>
    <mergeCell ref="A86:A94"/>
    <mergeCell ref="B86:B94"/>
    <mergeCell ref="C86:C94"/>
    <mergeCell ref="D86:D94"/>
    <mergeCell ref="E86:E94"/>
    <mergeCell ref="F86:F94"/>
    <mergeCell ref="G86:G94"/>
    <mergeCell ref="H86:H94"/>
    <mergeCell ref="V68:W68"/>
    <mergeCell ref="Y68:Y76"/>
    <mergeCell ref="K69:K76"/>
    <mergeCell ref="V69:V76"/>
    <mergeCell ref="A77:A85"/>
    <mergeCell ref="B77:B85"/>
    <mergeCell ref="C77:C85"/>
    <mergeCell ref="D77:D85"/>
    <mergeCell ref="E77:E85"/>
    <mergeCell ref="F77:F85"/>
    <mergeCell ref="G77:G85"/>
    <mergeCell ref="H77:H85"/>
    <mergeCell ref="I77:I85"/>
    <mergeCell ref="J77:J85"/>
    <mergeCell ref="K77:L77"/>
    <mergeCell ref="N77:N85"/>
    <mergeCell ref="O77:O85"/>
    <mergeCell ref="P77:P85"/>
    <mergeCell ref="U77:U85"/>
    <mergeCell ref="V77:W77"/>
    <mergeCell ref="Y77:Y85"/>
    <mergeCell ref="K78:K85"/>
    <mergeCell ref="V78:V85"/>
    <mergeCell ref="Y50:Y58"/>
    <mergeCell ref="V51:V58"/>
    <mergeCell ref="O59:O67"/>
    <mergeCell ref="P59:P67"/>
    <mergeCell ref="U59:U67"/>
    <mergeCell ref="V59:W59"/>
    <mergeCell ref="Y59:Y67"/>
    <mergeCell ref="V60:V67"/>
    <mergeCell ref="A68:A76"/>
    <mergeCell ref="B68:B76"/>
    <mergeCell ref="C68:C76"/>
    <mergeCell ref="D68:D76"/>
    <mergeCell ref="E68:E76"/>
    <mergeCell ref="F68:F76"/>
    <mergeCell ref="G68:G76"/>
    <mergeCell ref="H68:H76"/>
    <mergeCell ref="I68:I76"/>
    <mergeCell ref="J68:J76"/>
    <mergeCell ref="K68:L68"/>
    <mergeCell ref="N68:N76"/>
    <mergeCell ref="O68:O76"/>
    <mergeCell ref="P68:P76"/>
    <mergeCell ref="U68:U76"/>
    <mergeCell ref="K60:K67"/>
    <mergeCell ref="F59:F67"/>
    <mergeCell ref="G59:G67"/>
    <mergeCell ref="H59:H67"/>
    <mergeCell ref="I59:I67"/>
    <mergeCell ref="A59:A67"/>
    <mergeCell ref="B59:B67"/>
    <mergeCell ref="U50:U58"/>
    <mergeCell ref="V50:W50"/>
    <mergeCell ref="U41:U49"/>
    <mergeCell ref="V41:W41"/>
    <mergeCell ref="Y41:Y49"/>
    <mergeCell ref="V42:V49"/>
    <mergeCell ref="O14:O22"/>
    <mergeCell ref="P14:P22"/>
    <mergeCell ref="U14:U22"/>
    <mergeCell ref="V14:W14"/>
    <mergeCell ref="Y14:Y22"/>
    <mergeCell ref="V15:V22"/>
    <mergeCell ref="O23:O31"/>
    <mergeCell ref="P23:P31"/>
    <mergeCell ref="U23:U31"/>
    <mergeCell ref="V23:W23"/>
    <mergeCell ref="Y23:Y31"/>
    <mergeCell ref="V24:V31"/>
    <mergeCell ref="O32:O40"/>
    <mergeCell ref="P32:P40"/>
    <mergeCell ref="U32:U40"/>
    <mergeCell ref="V32:W32"/>
    <mergeCell ref="Y32:Y40"/>
    <mergeCell ref="V33:V40"/>
    <mergeCell ref="O41:O49"/>
    <mergeCell ref="J2:N2"/>
    <mergeCell ref="V3:X3"/>
    <mergeCell ref="U2:Y2"/>
    <mergeCell ref="U5:U13"/>
    <mergeCell ref="V5:W5"/>
    <mergeCell ref="Y5:Y13"/>
    <mergeCell ref="K6:K13"/>
    <mergeCell ref="I14:I22"/>
    <mergeCell ref="K14:L14"/>
    <mergeCell ref="J23:J31"/>
    <mergeCell ref="K23:L23"/>
    <mergeCell ref="N23:N31"/>
    <mergeCell ref="K24:K31"/>
    <mergeCell ref="V6:V13"/>
    <mergeCell ref="N14:N22"/>
    <mergeCell ref="I5:I13"/>
    <mergeCell ref="N5:N13"/>
    <mergeCell ref="J5:J13"/>
    <mergeCell ref="P5:P13"/>
    <mergeCell ref="O5:O13"/>
    <mergeCell ref="J14:J22"/>
    <mergeCell ref="K3:M3"/>
    <mergeCell ref="K15:K22"/>
    <mergeCell ref="K5:L5"/>
    <mergeCell ref="C59:C67"/>
    <mergeCell ref="D59:D67"/>
    <mergeCell ref="E59:E67"/>
    <mergeCell ref="J50:J58"/>
    <mergeCell ref="K50:L50"/>
    <mergeCell ref="J59:J67"/>
    <mergeCell ref="K59:L59"/>
    <mergeCell ref="C41:C49"/>
    <mergeCell ref="D41:D49"/>
    <mergeCell ref="D50:D58"/>
    <mergeCell ref="C50:C58"/>
    <mergeCell ref="C23:C31"/>
    <mergeCell ref="D23:D31"/>
    <mergeCell ref="E23:E31"/>
    <mergeCell ref="I23:I31"/>
    <mergeCell ref="G23:G31"/>
    <mergeCell ref="H23:H31"/>
    <mergeCell ref="E50:E58"/>
    <mergeCell ref="E32:E40"/>
    <mergeCell ref="E41:E49"/>
    <mergeCell ref="P50:P58"/>
    <mergeCell ref="K33:K40"/>
    <mergeCell ref="F32:F40"/>
    <mergeCell ref="G32:G40"/>
    <mergeCell ref="H32:H40"/>
    <mergeCell ref="I32:I40"/>
    <mergeCell ref="N59:N67"/>
    <mergeCell ref="O50:O58"/>
    <mergeCell ref="K51:K58"/>
    <mergeCell ref="F50:F58"/>
    <mergeCell ref="G50:G58"/>
    <mergeCell ref="H50:H58"/>
    <mergeCell ref="I50:I58"/>
    <mergeCell ref="P41:P49"/>
    <mergeCell ref="N50:N58"/>
    <mergeCell ref="J32:J40"/>
    <mergeCell ref="K32:L32"/>
    <mergeCell ref="N32:N40"/>
    <mergeCell ref="K42:K49"/>
    <mergeCell ref="F41:F49"/>
    <mergeCell ref="J41:J49"/>
    <mergeCell ref="K41:L41"/>
    <mergeCell ref="N41:N49"/>
    <mergeCell ref="A50:A58"/>
    <mergeCell ref="B50:B58"/>
    <mergeCell ref="G41:G49"/>
    <mergeCell ref="H41:H49"/>
    <mergeCell ref="I41:I49"/>
    <mergeCell ref="A32:A40"/>
    <mergeCell ref="B32:B40"/>
    <mergeCell ref="C32:C40"/>
    <mergeCell ref="D32:D40"/>
    <mergeCell ref="A5:A13"/>
    <mergeCell ref="B5:B13"/>
    <mergeCell ref="A41:A49"/>
    <mergeCell ref="B41:B49"/>
    <mergeCell ref="C5:C13"/>
    <mergeCell ref="A14:A22"/>
    <mergeCell ref="B14:B22"/>
    <mergeCell ref="E14:E22"/>
    <mergeCell ref="F23:F31"/>
    <mergeCell ref="A23:A31"/>
    <mergeCell ref="B23:B31"/>
    <mergeCell ref="G14:G22"/>
    <mergeCell ref="H14:H22"/>
    <mergeCell ref="E5:E13"/>
    <mergeCell ref="D5:D13"/>
    <mergeCell ref="C14:C22"/>
    <mergeCell ref="D14:D22"/>
    <mergeCell ref="F14:F22"/>
    <mergeCell ref="F5:F13"/>
    <mergeCell ref="G5:G13"/>
    <mergeCell ref="H5:H13"/>
  </mergeCells>
  <conditionalFormatting sqref="J5:J13 U23:U841 J23:J841">
    <cfRule type="containsText" dxfId="30" priority="733" operator="containsText" text="Threat">
      <formula>NOT(ISERROR(SEARCH("Threat",J5)))</formula>
    </cfRule>
    <cfRule type="containsText" dxfId="29" priority="734" operator="containsText" text="Opportunity">
      <formula>NOT(ISERROR(SEARCH("Opportunity",J5)))</formula>
    </cfRule>
  </conditionalFormatting>
  <conditionalFormatting sqref="L1159:L1578 K842:K1158">
    <cfRule type="cellIs" dxfId="28" priority="71" stopIfTrue="1" operator="between">
      <formula>1</formula>
      <formula>8</formula>
    </cfRule>
    <cfRule type="cellIs" dxfId="27" priority="72" stopIfTrue="1" operator="between">
      <formula>9</formula>
      <formula>18</formula>
    </cfRule>
    <cfRule type="cellIs" dxfId="26" priority="73" stopIfTrue="1" operator="between">
      <formula>19</formula>
      <formula>26</formula>
    </cfRule>
  </conditionalFormatting>
  <conditionalFormatting sqref="U5:U13">
    <cfRule type="containsText" dxfId="25" priority="53" operator="containsText" text="Threat">
      <formula>NOT(ISERROR(SEARCH("Threat",U5)))</formula>
    </cfRule>
    <cfRule type="containsText" dxfId="24" priority="54" operator="containsText" text="Opportunity">
      <formula>NOT(ISERROR(SEARCH("Opportunity",U5)))</formula>
    </cfRule>
  </conditionalFormatting>
  <conditionalFormatting sqref="J14:J22">
    <cfRule type="containsText" dxfId="23" priority="51" operator="containsText" text="Threat">
      <formula>NOT(ISERROR(SEARCH("Threat",J14)))</formula>
    </cfRule>
    <cfRule type="containsText" dxfId="22" priority="52" operator="containsText" text="Opportunity">
      <formula>NOT(ISERROR(SEARCH("Opportunity",J14)))</formula>
    </cfRule>
  </conditionalFormatting>
  <conditionalFormatting sqref="U14:U22">
    <cfRule type="containsText" dxfId="21" priority="37" operator="containsText" text="Threat">
      <formula>NOT(ISERROR(SEARCH("Threat",U14)))</formula>
    </cfRule>
    <cfRule type="containsText" dxfId="20" priority="38" operator="containsText" text="Opportunity">
      <formula>NOT(ISERROR(SEARCH("Opportunity",U14)))</formula>
    </cfRule>
  </conditionalFormatting>
  <conditionalFormatting sqref="N5:N841 Y5:Y841">
    <cfRule type="cellIs" dxfId="19" priority="1" operator="between">
      <formula>-22</formula>
      <formula>-25</formula>
    </cfRule>
    <cfRule type="cellIs" dxfId="18" priority="2" operator="between">
      <formula>-19</formula>
      <formula>-20</formula>
    </cfRule>
    <cfRule type="cellIs" dxfId="17" priority="3" operator="equal">
      <formula>-15</formula>
    </cfRule>
    <cfRule type="cellIs" dxfId="16" priority="4" operator="equal">
      <formula>-21</formula>
    </cfRule>
    <cfRule type="cellIs" dxfId="15" priority="5" operator="between">
      <formula>-16</formula>
      <formula>-18</formula>
    </cfRule>
    <cfRule type="cellIs" dxfId="14" priority="6" operator="between">
      <formula>-13</formula>
      <formula>-14</formula>
    </cfRule>
    <cfRule type="cellIs" dxfId="13" priority="7" operator="between">
      <formula>-9</formula>
      <formula>-10</formula>
    </cfRule>
    <cfRule type="cellIs" dxfId="12" priority="8" operator="between">
      <formula>-11</formula>
      <formula>-12</formula>
    </cfRule>
    <cfRule type="cellIs" dxfId="11" priority="9" operator="between">
      <formula>-3</formula>
      <formula>-8</formula>
    </cfRule>
    <cfRule type="cellIs" dxfId="10" priority="10" operator="between">
      <formula>-1</formula>
      <formula>-2</formula>
    </cfRule>
    <cfRule type="cellIs" dxfId="9" priority="11" operator="between">
      <formula>22</formula>
      <formula>25</formula>
    </cfRule>
    <cfRule type="cellIs" dxfId="8" priority="12" operator="between">
      <formula>19</formula>
      <formula>20</formula>
    </cfRule>
    <cfRule type="cellIs" dxfId="7" priority="13" operator="equal">
      <formula>15</formula>
    </cfRule>
    <cfRule type="cellIs" dxfId="6" priority="14" operator="equal">
      <formula>21</formula>
    </cfRule>
    <cfRule type="cellIs" dxfId="5" priority="15" operator="between">
      <formula>16</formula>
      <formula>18</formula>
    </cfRule>
    <cfRule type="cellIs" dxfId="4" priority="16" operator="between">
      <formula>13</formula>
      <formula>14</formula>
    </cfRule>
    <cfRule type="cellIs" dxfId="3" priority="17" operator="between">
      <formula>9</formula>
      <formula>10</formula>
    </cfRule>
    <cfRule type="cellIs" dxfId="2" priority="18" operator="between">
      <formula>11</formula>
      <formula>12</formula>
    </cfRule>
    <cfRule type="cellIs" dxfId="1" priority="19" operator="between">
      <formula>3</formula>
      <formula>8</formula>
    </cfRule>
    <cfRule type="cellIs" dxfId="0" priority="20" operator="between">
      <formula>1</formula>
      <formula>2</formula>
    </cfRule>
  </conditionalFormatting>
  <dataValidations xWindow="497" yWindow="454" count="2">
    <dataValidation allowBlank="1" showInputMessage="1" showErrorMessage="1" prompt="Do not edit" sqref="Q5:Q841 N5:N841 Y5:Y841"/>
    <dataValidation type="list" allowBlank="1" showInputMessage="1" showErrorMessage="1" sqref="E5:E841">
      <formula1>Risk_Status</formula1>
    </dataValidation>
  </dataValidations>
  <pageMargins left="0.70866141732283505" right="0.70866141732283505" top="0.74803149606299202" bottom="0.74803149606299202" header="0.31496062992126" footer="0.31496062992126"/>
  <pageSetup paperSize="8" scale="18" fitToHeight="3" orientation="landscape" r:id="rId1"/>
  <headerFooter>
    <oddHeader>&amp;LProject Risk Register Template</oddHeader>
    <oddFooter>&amp;LEPM-EM0-TP-000001 Rev 001&amp;CLevel - 3-E External
Electronic documents once printed, are uncontrolled and may become out-dated. Refer to ECMS for current revision.&amp;RPage &amp;P of &amp;N</oddFooter>
  </headerFooter>
  <extLst>
    <ext xmlns:x14="http://schemas.microsoft.com/office/spreadsheetml/2009/9/main" uri="{CCE6A557-97BC-4b89-ADB6-D9C93CAAB3DF}">
      <x14:dataValidations xmlns:xm="http://schemas.microsoft.com/office/excel/2006/main" xWindow="497" yWindow="454" count="9">
        <x14:dataValidation type="list" allowBlank="1" showInputMessage="1" showErrorMessage="1" prompt="Use drop down box to select Likelihood">
          <x14:formula1>
            <xm:f>Sheet2!$F$10:$F$15</xm:f>
          </x14:formula1>
          <xm:sqref>M5 X5 M23 X41 M14 X50 X23 X14 M32 M41 M50 X32 M59 X86 X59 M68 M77 M86 X68 X77 M140 M230 X95 X167 X257 X176 X266 X140 X230 M149 M239 M158 M248 M95 M167 M257 M176 M266 X149 X239 X158 X248 M185 M275 X122 X212 X302 X131 X221 X311 X185 X275 M104 M194 M284 M113 M203 M293 M122 M212 M302 M131 M221 M311 X104 X194 X284 X113 X203 X293 M320 M680 X347 X707 X356 X716 X320 X680 M329 M689 M338 M698 M347 M707 M356 M716 X329 X689 X338 X698 M365 M725 X392 X752 X401 X761 X365 X725 M374 M734 M383 M743 M392 M752 M401 M761 X374 X734 X383 X743 M410 M770 M500 M590 X437 X797 X527 X617 X446 X806 X536 X626 X410 X770 X500 X590 M419 M779 M509 M599 M428 M788 M518 M608 M437 M797 M527 M617 M446 M806 M536 M626 X419 X779 X509 X599 X428 X788 X518 X608 M455 M815 M545 M635 X482 X572 X662 X491 X581 X671 X455 X815 X545 X635 M464 M824 M554 M644 M473 M833 M563 M653 M482 M572 M662 M491 M581 M671 X464 X824 X554 X644 X473 X833 X563 X653</xm:sqref>
        </x14:dataValidation>
        <x14:dataValidation type="list" allowBlank="1" showInputMessage="1" showErrorMessage="1" prompt="Use drop down box to select Impact Severity">
          <x14:formula1>
            <xm:f>Definition!$C$28:$C$33</xm:f>
          </x14:formula1>
          <xm:sqref>M6</xm:sqref>
        </x14:dataValidation>
        <x14:dataValidation type="list" allowBlank="1" showInputMessage="1" showErrorMessage="1" prompt="Use drop down box to select Impact Severity">
          <x14:formula1>
            <xm:f>Definition!$D$28:$D$33</xm:f>
          </x14:formula1>
          <xm:sqref>M7</xm:sqref>
        </x14:dataValidation>
        <x14:dataValidation type="list" allowBlank="1" showInputMessage="1" showErrorMessage="1" prompt="Use drop down box to select Impact Severity">
          <x14:formula1>
            <xm:f>ADMIN!$D$2:$D$7</xm:f>
          </x14:formula1>
          <xm:sqref>X654:X661 M8:M13 X564:X571 X834:X841 X474:X481 X645:X652 X555:X562 X825:X832 X465:X472 M672:M679 M582:M589 M492:M499 M663:M670 M573:M580 M483:M490 M654:M661 M564:M571 M834:M841 M474:M481 M645:M652 M555:M562 M825:M832 M465:M472 X636:X643 X546:X553 X816:X823 X456:X463 X672:X679 X582:X589 X492:X499 X663:X670 X573:X580 X483:X490 M636:M643 M546:M553 M816:M823 M456:M463 X609:X616 X519:X526 X789:X796 X429:X436 X600:X607 X510:X517 X780:X787 X420:X427 M627:M634 M537:M544 M807:M814 M447:M454 M618:M625 M528:M535 M798:M805 M438:M445 M609:M616 M519:M526 M789:M796 M429:M436 M600:M607 M510:M517 M780:M787 M420:M427 X591:X598 X501:X508 X771:X778 X411:X418 X627:X634 X537:X544 X807:X814 X447:X454 X618:X625 X528:X535 X798:X805 X438:X445 M591:M598 M501:M508 M771:M778 M411:M418 X744:X751 X384:X391 X735:X742 X375:X382 M762:M769 M402:M409 M753:M760 M393:M400 M744:M751 M384:M391 M735:M742 M375:M382 X726:X733 X366:X373 X762:X769 X402:X409 X753:X760 X393:X400 M726:M733 M366:M373 X699:X706 X339:X346 X690:X697 X330:X337 M717:M724 M357:M364 M708:M715 M348:M355 M699:M706 M339:M346 M690:M697 M330:M337 X681:X688 X321:X328 X717:X724 X357:X364 X708:X715 X348:X355 M681:M688 M321:M328 X294:X301 X204:X211 X114:X121 X285:X292 X195:X202 X105:X112 M312:M319 M222:M229 M132:M139 M303:M310 M213:M220 M123:M130 M294:M301 M204:M211 M114:M121 M285:M292 M195:M202 M105:M112 X276:X283 X186:X193 X312:X319 X222:X229 X132:X139 X303:X310 X213:X220 X123:X130 M276:M283 M186:M193 X249:X256 X159:X166 X240:X247 X150:X157 M267:M274 M177:M184 M258:M265 M168:M175 M96:M103 M249:M256 M159:M166 M240:M247 M150:M157 X231:X238 X141:X148 X267:X274 X177:X184 X258:X265 X168:X175 X96:X103 M231:M238 M141:M148 X78:X85 X69:X76 M87:M94 M78:M85 M69:M76 X60:X67 X87:X94 M60:M67 X33:X40 M51:M58 M42:M49 M33:M40 X15:X22 X24:X31 X51:X58 M15:M22 X42:X49 M24:M31 X6:X13</xm:sqref>
        </x14:dataValidation>
        <x14:dataValidation type="list" allowBlank="1" showInputMessage="1" showErrorMessage="1">
          <x14:formula1>
            <xm:f>'https://becpsn-my.sharepoint.com/personal/mrobert3_bechtel_com/Documents/NPMO - Risk Management/NPMO Project Risk Register/[NPMO Risk Register 8-5-17.xlsx]ADMIN'!#REF!</xm:f>
          </x14:formula1>
          <xm:sqref>D5:D40 H5:H31</xm:sqref>
        </x14:dataValidation>
        <x14:dataValidation type="list" allowBlank="1" showInputMessage="1" showErrorMessage="1">
          <x14:formula1>
            <xm:f>ADMIN!$J$2:$J$23</xm:f>
          </x14:formula1>
          <xm:sqref>D41:D841</xm:sqref>
        </x14:dataValidation>
        <x14:dataValidation type="list" allowBlank="1" showInputMessage="1" showErrorMessage="1" prompt="Select Threat or Opp then double click.">
          <x14:formula1>
            <xm:f>Sheet2!$B$1:$B$3</xm:f>
          </x14:formula1>
          <xm:sqref>U5:U841 J5:J841</xm:sqref>
        </x14:dataValidation>
        <x14:dataValidation type="list" allowBlank="1" showInputMessage="1" showErrorMessage="1">
          <x14:formula1>
            <xm:f>ADMIN!$P$2:$P$4</xm:f>
          </x14:formula1>
          <xm:sqref>T5:T841</xm:sqref>
        </x14:dataValidation>
        <x14:dataValidation type="list" allowBlank="1" showInputMessage="1" showErrorMessage="1">
          <x14:formula1>
            <xm:f>ADMIN!$I$2:$I$13</xm:f>
          </x14:formula1>
          <xm:sqref>H32:H841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N40"/>
  <sheetViews>
    <sheetView showGridLines="0" zoomScale="120" zoomScaleNormal="120" workbookViewId="0">
      <selection activeCell="B2" sqref="A1:XFD1048576"/>
    </sheetView>
  </sheetViews>
  <sheetFormatPr defaultColWidth="8.7109375" defaultRowHeight="14.25" x14ac:dyDescent="0.2"/>
  <cols>
    <col min="1" max="1" width="8.7109375" style="97"/>
    <col min="2" max="2" width="22.5703125" style="97" customWidth="1"/>
    <col min="3" max="7" width="32.5703125" style="97" customWidth="1"/>
    <col min="8" max="8" width="8.7109375" style="97"/>
    <col min="9" max="9" width="18.7109375" style="97" bestFit="1" customWidth="1"/>
    <col min="10" max="10" width="14.85546875" style="97" bestFit="1" customWidth="1"/>
    <col min="11" max="11" width="15.140625" style="97" bestFit="1" customWidth="1"/>
    <col min="12" max="12" width="18.85546875" style="97" bestFit="1" customWidth="1"/>
    <col min="13" max="13" width="26.85546875" style="97" bestFit="1" customWidth="1"/>
    <col min="14" max="14" width="29" style="97" bestFit="1" customWidth="1"/>
    <col min="15" max="16384" width="8.7109375" style="97"/>
  </cols>
  <sheetData>
    <row r="2" spans="2:2" ht="26.25" x14ac:dyDescent="0.4">
      <c r="B2" s="124" t="s">
        <v>242</v>
      </c>
    </row>
    <row r="3" spans="2:2" ht="15" x14ac:dyDescent="0.25">
      <c r="B3" s="96"/>
    </row>
    <row r="21" spans="2:14" ht="26.25" x14ac:dyDescent="0.4">
      <c r="B21" s="124" t="s">
        <v>257</v>
      </c>
    </row>
    <row r="22" spans="2:14" ht="18" x14ac:dyDescent="0.25">
      <c r="B22" s="119"/>
    </row>
    <row r="23" spans="2:14" ht="21" thickBot="1" x14ac:dyDescent="0.35">
      <c r="B23" s="125" t="s">
        <v>249</v>
      </c>
    </row>
    <row r="24" spans="2:14" ht="39" customHeight="1" thickBot="1" x14ac:dyDescent="0.25">
      <c r="B24" s="252" t="s">
        <v>95</v>
      </c>
      <c r="C24" s="127" t="s">
        <v>244</v>
      </c>
      <c r="D24" s="127" t="s">
        <v>245</v>
      </c>
      <c r="E24" s="127" t="s">
        <v>246</v>
      </c>
      <c r="F24" s="127" t="s">
        <v>247</v>
      </c>
      <c r="G24" s="127" t="s">
        <v>248</v>
      </c>
    </row>
    <row r="25" spans="2:14" ht="68.25" customHeight="1" thickBot="1" x14ac:dyDescent="0.25">
      <c r="B25" s="253"/>
      <c r="C25" s="131" t="s">
        <v>96</v>
      </c>
      <c r="D25" s="131" t="s">
        <v>97</v>
      </c>
      <c r="E25" s="131" t="s">
        <v>98</v>
      </c>
      <c r="F25" s="131" t="s">
        <v>99</v>
      </c>
      <c r="G25" s="131" t="s">
        <v>100</v>
      </c>
    </row>
    <row r="26" spans="2:14" ht="33.75" customHeight="1" thickBot="1" x14ac:dyDescent="0.25">
      <c r="B26" s="126" t="s">
        <v>101</v>
      </c>
      <c r="C26" s="132" t="s">
        <v>102</v>
      </c>
      <c r="D26" s="132" t="s">
        <v>103</v>
      </c>
      <c r="E26" s="132" t="s">
        <v>104</v>
      </c>
      <c r="F26" s="132" t="s">
        <v>105</v>
      </c>
      <c r="G26" s="133" t="s">
        <v>51</v>
      </c>
    </row>
    <row r="27" spans="2:14" ht="24.75" customHeight="1" x14ac:dyDescent="0.2">
      <c r="B27" s="121"/>
      <c r="C27" s="120"/>
      <c r="D27" s="120"/>
      <c r="E27" s="120"/>
      <c r="F27" s="120"/>
      <c r="G27" s="120"/>
    </row>
    <row r="28" spans="2:14" ht="29.25" customHeight="1" thickBot="1" x14ac:dyDescent="0.35">
      <c r="B28" s="125" t="s">
        <v>250</v>
      </c>
    </row>
    <row r="29" spans="2:14" ht="45.75" customHeight="1" thickBot="1" x14ac:dyDescent="0.25">
      <c r="B29" s="126" t="s">
        <v>243</v>
      </c>
      <c r="C29" s="128" t="s">
        <v>251</v>
      </c>
      <c r="D29" s="128" t="s">
        <v>252</v>
      </c>
      <c r="E29" s="128" t="s">
        <v>253</v>
      </c>
      <c r="F29" s="128" t="s">
        <v>254</v>
      </c>
      <c r="G29" s="128" t="s">
        <v>255</v>
      </c>
      <c r="I29" s="98"/>
      <c r="J29" s="98"/>
      <c r="K29" s="98"/>
      <c r="L29" s="98"/>
      <c r="M29" s="98"/>
      <c r="N29" s="98"/>
    </row>
    <row r="30" spans="2:14" ht="46.5" customHeight="1" thickBot="1" x14ac:dyDescent="0.25">
      <c r="B30" s="126" t="s">
        <v>1</v>
      </c>
      <c r="C30" s="134" t="s">
        <v>207</v>
      </c>
      <c r="D30" s="134" t="s">
        <v>208</v>
      </c>
      <c r="E30" s="134" t="s">
        <v>209</v>
      </c>
      <c r="F30" s="134" t="s">
        <v>210</v>
      </c>
      <c r="G30" s="134" t="s">
        <v>211</v>
      </c>
      <c r="I30" s="99"/>
      <c r="J30" s="100"/>
      <c r="K30" s="100"/>
      <c r="L30" s="100"/>
      <c r="M30" s="100"/>
      <c r="N30" s="100"/>
    </row>
    <row r="31" spans="2:14" ht="44.25" customHeight="1" thickBot="1" x14ac:dyDescent="0.25">
      <c r="B31" s="129" t="s">
        <v>3</v>
      </c>
      <c r="C31" s="135" t="s">
        <v>212</v>
      </c>
      <c r="D31" s="135" t="s">
        <v>213</v>
      </c>
      <c r="E31" s="135" t="s">
        <v>214</v>
      </c>
      <c r="F31" s="135" t="s">
        <v>215</v>
      </c>
      <c r="G31" s="135" t="s">
        <v>216</v>
      </c>
      <c r="I31" s="99"/>
      <c r="J31" s="100"/>
      <c r="K31" s="100"/>
      <c r="L31" s="100"/>
      <c r="M31" s="100"/>
      <c r="N31" s="100"/>
    </row>
    <row r="32" spans="2:14" ht="62.25" customHeight="1" thickBot="1" x14ac:dyDescent="0.25">
      <c r="B32" s="130" t="s">
        <v>4</v>
      </c>
      <c r="C32" s="136" t="s">
        <v>66</v>
      </c>
      <c r="D32" s="136" t="s">
        <v>67</v>
      </c>
      <c r="E32" s="136" t="s">
        <v>68</v>
      </c>
      <c r="F32" s="136" t="s">
        <v>69</v>
      </c>
      <c r="G32" s="136" t="s">
        <v>70</v>
      </c>
      <c r="I32" s="99"/>
      <c r="J32" s="95"/>
      <c r="K32" s="95"/>
      <c r="L32" s="95"/>
      <c r="M32" s="95"/>
      <c r="N32" s="95"/>
    </row>
    <row r="33" spans="2:14" ht="177.75" customHeight="1" thickBot="1" x14ac:dyDescent="0.25">
      <c r="B33" s="126" t="s">
        <v>5</v>
      </c>
      <c r="C33" s="137" t="s">
        <v>71</v>
      </c>
      <c r="D33" s="137" t="s">
        <v>72</v>
      </c>
      <c r="E33" s="137" t="s">
        <v>73</v>
      </c>
      <c r="F33" s="137" t="s">
        <v>74</v>
      </c>
      <c r="G33" s="138" t="s">
        <v>75</v>
      </c>
      <c r="I33" s="99"/>
      <c r="J33" s="95"/>
      <c r="K33" s="95"/>
      <c r="L33" s="95"/>
      <c r="M33" s="95"/>
      <c r="N33" s="95"/>
    </row>
    <row r="34" spans="2:14" ht="69.75" customHeight="1" thickBot="1" x14ac:dyDescent="0.25">
      <c r="B34" s="130" t="s">
        <v>6</v>
      </c>
      <c r="C34" s="136" t="s">
        <v>76</v>
      </c>
      <c r="D34" s="136" t="s">
        <v>77</v>
      </c>
      <c r="E34" s="136" t="s">
        <v>78</v>
      </c>
      <c r="F34" s="136" t="s">
        <v>79</v>
      </c>
      <c r="G34" s="136" t="s">
        <v>80</v>
      </c>
      <c r="I34" s="99"/>
      <c r="J34" s="95"/>
      <c r="K34" s="95"/>
      <c r="L34" s="95"/>
      <c r="M34" s="95"/>
      <c r="N34" s="95"/>
    </row>
    <row r="35" spans="2:14" ht="147" customHeight="1" thickBot="1" x14ac:dyDescent="0.25">
      <c r="B35" s="126" t="s">
        <v>7</v>
      </c>
      <c r="C35" s="137" t="s">
        <v>81</v>
      </c>
      <c r="D35" s="137" t="s">
        <v>82</v>
      </c>
      <c r="E35" s="134" t="s">
        <v>83</v>
      </c>
      <c r="F35" s="137" t="s">
        <v>84</v>
      </c>
      <c r="G35" s="139" t="s">
        <v>85</v>
      </c>
      <c r="I35" s="99"/>
      <c r="J35" s="95"/>
      <c r="K35" s="95"/>
      <c r="L35" s="95"/>
      <c r="M35" s="95"/>
      <c r="N35" s="95"/>
    </row>
    <row r="36" spans="2:14" ht="123.75" customHeight="1" thickBot="1" x14ac:dyDescent="0.25">
      <c r="B36" s="130" t="s">
        <v>8</v>
      </c>
      <c r="C36" s="136" t="s">
        <v>86</v>
      </c>
      <c r="D36" s="136" t="s">
        <v>87</v>
      </c>
      <c r="E36" s="136" t="s">
        <v>88</v>
      </c>
      <c r="F36" s="136" t="s">
        <v>89</v>
      </c>
      <c r="G36" s="136" t="s">
        <v>256</v>
      </c>
      <c r="I36" s="99"/>
      <c r="J36" s="95"/>
      <c r="K36" s="95"/>
      <c r="L36" s="95"/>
      <c r="M36" s="95"/>
      <c r="N36" s="95"/>
    </row>
    <row r="37" spans="2:14" ht="157.5" customHeight="1" thickBot="1" x14ac:dyDescent="0.25">
      <c r="B37" s="126" t="s">
        <v>9</v>
      </c>
      <c r="C37" s="137" t="s">
        <v>90</v>
      </c>
      <c r="D37" s="137" t="s">
        <v>91</v>
      </c>
      <c r="E37" s="137" t="s">
        <v>92</v>
      </c>
      <c r="F37" s="134" t="s">
        <v>93</v>
      </c>
      <c r="G37" s="138" t="s">
        <v>94</v>
      </c>
      <c r="I37" s="99"/>
      <c r="J37" s="95"/>
      <c r="K37" s="95"/>
      <c r="L37" s="95"/>
      <c r="M37" s="95"/>
      <c r="N37" s="95"/>
    </row>
    <row r="39" spans="2:14" ht="15" x14ac:dyDescent="0.25">
      <c r="B39" s="96"/>
    </row>
    <row r="40" spans="2:14" ht="15" x14ac:dyDescent="0.25">
      <c r="B40" s="96"/>
    </row>
  </sheetData>
  <mergeCells count="1">
    <mergeCell ref="B24:B25"/>
  </mergeCells>
  <pageMargins left="0.70866141732283505" right="0.70866141732283505" top="0.74803149606299202" bottom="0.74803149606299202" header="0.31496062992126" footer="0.31496062992126"/>
  <pageSetup paperSize="8" scale="67" orientation="portrait" r:id="rId1"/>
  <headerFooter>
    <oddHeader>&amp;LProject Risk Register Template</oddHeader>
    <oddFooter>&amp;LEPM-EM0-TP-000001 Rev 002&amp;CLevel - 3-E External
Electronic documents once printed, are uncontrolled and may become out-dated. Refer to ECMS for current revision.&amp;RPage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I21" sqref="I21"/>
    </sheetView>
  </sheetViews>
  <sheetFormatPr defaultRowHeight="15" x14ac:dyDescent="0.25"/>
  <cols>
    <col min="2" max="2" width="21.7109375" customWidth="1"/>
  </cols>
  <sheetData>
    <row r="2" spans="2:2" ht="18.75" x14ac:dyDescent="0.3">
      <c r="B2" s="115" t="s">
        <v>235</v>
      </c>
    </row>
    <row r="3" spans="2:2" x14ac:dyDescent="0.25">
      <c r="B3" t="s">
        <v>184</v>
      </c>
    </row>
    <row r="4" spans="2:2" x14ac:dyDescent="0.25">
      <c r="B4" t="s">
        <v>44</v>
      </c>
    </row>
    <row r="5" spans="2:2" x14ac:dyDescent="0.25">
      <c r="B5" t="s">
        <v>239</v>
      </c>
    </row>
    <row r="6" spans="2:2" x14ac:dyDescent="0.25">
      <c r="B6" t="s">
        <v>234</v>
      </c>
    </row>
    <row r="7" spans="2:2" x14ac:dyDescent="0.25">
      <c r="B7" t="s">
        <v>236</v>
      </c>
    </row>
    <row r="8" spans="2:2" x14ac:dyDescent="0.25">
      <c r="B8" t="s">
        <v>237</v>
      </c>
    </row>
    <row r="9" spans="2:2" x14ac:dyDescent="0.25">
      <c r="B9" t="s">
        <v>238</v>
      </c>
    </row>
  </sheetData>
  <pageMargins left="0.70866141732283505" right="0.70866141732283505" top="0.74803149606299202" bottom="0.74803149606299202" header="0.31496062992126" footer="0.31496062992126"/>
  <pageSetup paperSize="9" orientation="portrait" r:id="rId1"/>
  <headerFooter>
    <oddHeader>&amp;LProject Risk Register Template</oddHeader>
    <oddFooter>&amp;LEPM-EM0-TP-000001 Rev 002&amp;CLevel - 3-E External
Electronic documents once printed, are uncontrolled and may become out-dated. Refer to ECMS for current revision.&amp;RPage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35"/>
  <sheetViews>
    <sheetView showGridLines="0" workbookViewId="0">
      <selection activeCell="F9" sqref="F9"/>
    </sheetView>
  </sheetViews>
  <sheetFormatPr defaultColWidth="9.140625" defaultRowHeight="14.25" x14ac:dyDescent="0.2"/>
  <cols>
    <col min="1" max="1" width="15.42578125" style="56" customWidth="1"/>
    <col min="2" max="2" width="9.140625" style="56"/>
    <col min="3" max="3" width="15.28515625" style="56" customWidth="1"/>
    <col min="4" max="4" width="11.28515625" style="56" customWidth="1"/>
    <col min="5" max="5" width="9.140625" style="56"/>
    <col min="6" max="6" width="18.42578125" style="56" customWidth="1"/>
    <col min="7" max="7" width="9.140625" style="56"/>
    <col min="8" max="8" width="15.85546875" style="56" customWidth="1"/>
    <col min="9" max="9" width="20.7109375" style="56" customWidth="1"/>
    <col min="10" max="10" width="21.5703125" style="56" customWidth="1"/>
    <col min="11" max="11" width="28.28515625" style="56" customWidth="1"/>
    <col min="12" max="16384" width="9.140625" style="56"/>
  </cols>
  <sheetData>
    <row r="1" spans="1:24" s="12" customFormat="1" ht="75" x14ac:dyDescent="0.25">
      <c r="A1" s="14" t="s">
        <v>106</v>
      </c>
      <c r="B1" s="14">
        <v>1</v>
      </c>
      <c r="C1" s="14">
        <v>-1</v>
      </c>
      <c r="D1" s="25" t="s">
        <v>107</v>
      </c>
      <c r="E1" s="26" t="s">
        <v>108</v>
      </c>
      <c r="F1" s="26" t="s">
        <v>109</v>
      </c>
      <c r="G1" s="26" t="s">
        <v>110</v>
      </c>
      <c r="H1" s="15"/>
      <c r="I1" s="10" t="s">
        <v>149</v>
      </c>
      <c r="J1" s="16" t="s">
        <v>150</v>
      </c>
      <c r="K1" s="17" t="s">
        <v>163</v>
      </c>
      <c r="P1" s="10" t="s">
        <v>162</v>
      </c>
      <c r="Q1" s="18"/>
      <c r="R1" s="33"/>
      <c r="S1" s="18"/>
      <c r="T1" s="18"/>
    </row>
    <row r="2" spans="1:24" s="12" customFormat="1" ht="15" x14ac:dyDescent="0.25">
      <c r="A2" s="14" t="s">
        <v>111</v>
      </c>
      <c r="B2" s="14">
        <v>2</v>
      </c>
      <c r="C2" s="14">
        <v>-2</v>
      </c>
      <c r="D2" s="27" t="s">
        <v>2</v>
      </c>
      <c r="E2" s="19" t="s">
        <v>2</v>
      </c>
      <c r="F2" s="19" t="s">
        <v>0</v>
      </c>
      <c r="G2" s="19" t="s">
        <v>2</v>
      </c>
      <c r="H2" s="19">
        <v>0</v>
      </c>
      <c r="I2" s="11" t="s">
        <v>172</v>
      </c>
      <c r="J2" s="20" t="s">
        <v>12</v>
      </c>
      <c r="K2" s="14" t="s">
        <v>184</v>
      </c>
      <c r="P2" s="14" t="s">
        <v>59</v>
      </c>
      <c r="Q2" s="18"/>
      <c r="R2" s="33"/>
      <c r="S2" s="18"/>
      <c r="T2" s="18"/>
    </row>
    <row r="3" spans="1:24" s="12" customFormat="1" ht="15" x14ac:dyDescent="0.25">
      <c r="A3" s="14" t="s">
        <v>112</v>
      </c>
      <c r="B3" s="14">
        <v>3</v>
      </c>
      <c r="C3" s="14">
        <v>-3</v>
      </c>
      <c r="D3" s="27" t="s">
        <v>61</v>
      </c>
      <c r="E3" s="19" t="s">
        <v>61</v>
      </c>
      <c r="F3" s="19" t="s">
        <v>47</v>
      </c>
      <c r="G3" s="19" t="s">
        <v>61</v>
      </c>
      <c r="H3" s="19">
        <v>1</v>
      </c>
      <c r="I3" s="12" t="s">
        <v>173</v>
      </c>
      <c r="J3" s="20" t="s">
        <v>13</v>
      </c>
      <c r="K3" s="14" t="s">
        <v>44</v>
      </c>
      <c r="P3" s="14" t="s">
        <v>58</v>
      </c>
      <c r="Q3" s="18"/>
      <c r="R3" s="33"/>
      <c r="S3" s="18"/>
      <c r="T3" s="18"/>
    </row>
    <row r="4" spans="1:24" s="12" customFormat="1" ht="42.75" x14ac:dyDescent="0.25">
      <c r="A4" s="14" t="s">
        <v>113</v>
      </c>
      <c r="B4" s="14">
        <v>4</v>
      </c>
      <c r="C4" s="14">
        <v>-4</v>
      </c>
      <c r="D4" s="27" t="s">
        <v>62</v>
      </c>
      <c r="E4" s="19" t="s">
        <v>62</v>
      </c>
      <c r="F4" s="19" t="s">
        <v>48</v>
      </c>
      <c r="G4" s="19" t="s">
        <v>62</v>
      </c>
      <c r="H4" s="19">
        <v>2</v>
      </c>
      <c r="I4" s="11" t="s">
        <v>174</v>
      </c>
      <c r="J4" s="20" t="s">
        <v>114</v>
      </c>
      <c r="K4" s="14" t="s">
        <v>185</v>
      </c>
      <c r="P4" s="20" t="s">
        <v>166</v>
      </c>
      <c r="Q4" s="18"/>
      <c r="R4" s="33"/>
      <c r="S4" s="18"/>
      <c r="T4" s="18"/>
    </row>
    <row r="5" spans="1:24" s="12" customFormat="1" ht="42.75" x14ac:dyDescent="0.25">
      <c r="A5" s="14" t="s">
        <v>115</v>
      </c>
      <c r="B5" s="14">
        <v>5</v>
      </c>
      <c r="C5" s="14">
        <v>-5</v>
      </c>
      <c r="D5" s="27" t="s">
        <v>63</v>
      </c>
      <c r="E5" s="19" t="s">
        <v>63</v>
      </c>
      <c r="F5" s="19" t="s">
        <v>49</v>
      </c>
      <c r="G5" s="19" t="s">
        <v>63</v>
      </c>
      <c r="H5" s="19">
        <v>3</v>
      </c>
      <c r="I5" s="11" t="s">
        <v>180</v>
      </c>
      <c r="J5" s="20" t="s">
        <v>15</v>
      </c>
      <c r="K5" s="14" t="s">
        <v>186</v>
      </c>
      <c r="P5" s="18"/>
      <c r="Q5" s="18"/>
      <c r="R5" s="33"/>
      <c r="S5" s="18"/>
      <c r="T5" s="18"/>
    </row>
    <row r="6" spans="1:24" s="12" customFormat="1" ht="42.75" x14ac:dyDescent="0.25">
      <c r="A6" s="14" t="s">
        <v>116</v>
      </c>
      <c r="B6" s="14">
        <v>6</v>
      </c>
      <c r="C6" s="14">
        <v>-6</v>
      </c>
      <c r="D6" s="27" t="s">
        <v>64</v>
      </c>
      <c r="E6" s="19" t="s">
        <v>64</v>
      </c>
      <c r="F6" s="19" t="s">
        <v>50</v>
      </c>
      <c r="G6" s="19" t="s">
        <v>64</v>
      </c>
      <c r="H6" s="19">
        <v>4</v>
      </c>
      <c r="I6" s="11" t="s">
        <v>181</v>
      </c>
      <c r="J6" s="20" t="s">
        <v>16</v>
      </c>
      <c r="K6" s="14" t="s">
        <v>187</v>
      </c>
      <c r="P6" s="18"/>
      <c r="Q6" s="18"/>
      <c r="R6" s="33"/>
      <c r="S6" s="18"/>
      <c r="T6" s="18"/>
    </row>
    <row r="7" spans="1:24" s="12" customFormat="1" ht="57" x14ac:dyDescent="0.25">
      <c r="A7" s="14" t="s">
        <v>117</v>
      </c>
      <c r="B7" s="14">
        <v>7</v>
      </c>
      <c r="C7" s="14">
        <v>-7</v>
      </c>
      <c r="D7" s="27" t="s">
        <v>65</v>
      </c>
      <c r="E7" s="19" t="s">
        <v>65</v>
      </c>
      <c r="F7" s="19" t="s">
        <v>51</v>
      </c>
      <c r="G7" s="19" t="s">
        <v>65</v>
      </c>
      <c r="H7" s="19">
        <v>5</v>
      </c>
      <c r="I7" s="11" t="s">
        <v>182</v>
      </c>
      <c r="J7" s="20" t="s">
        <v>118</v>
      </c>
      <c r="K7" s="14" t="s">
        <v>188</v>
      </c>
      <c r="P7" s="18"/>
      <c r="Q7" s="18"/>
      <c r="R7" s="33"/>
      <c r="S7" s="18"/>
      <c r="T7" s="18"/>
    </row>
    <row r="8" spans="1:24" s="12" customFormat="1" ht="71.25" x14ac:dyDescent="0.25">
      <c r="A8" s="14" t="s">
        <v>119</v>
      </c>
      <c r="B8" s="14">
        <v>8</v>
      </c>
      <c r="C8" s="14">
        <v>-8</v>
      </c>
      <c r="I8" s="11" t="s">
        <v>183</v>
      </c>
      <c r="J8" s="20" t="s">
        <v>18</v>
      </c>
      <c r="K8" s="14" t="s">
        <v>189</v>
      </c>
      <c r="P8" s="18"/>
      <c r="Q8" s="18"/>
      <c r="R8" s="33"/>
      <c r="S8" s="18"/>
      <c r="T8" s="18"/>
    </row>
    <row r="9" spans="1:24" s="12" customFormat="1" ht="28.5" x14ac:dyDescent="0.25">
      <c r="A9" s="14" t="s">
        <v>120</v>
      </c>
      <c r="B9" s="14">
        <v>9</v>
      </c>
      <c r="C9" s="14">
        <v>-9</v>
      </c>
      <c r="I9" s="11" t="s">
        <v>175</v>
      </c>
      <c r="J9" s="20" t="s">
        <v>19</v>
      </c>
      <c r="P9" s="18"/>
      <c r="Q9" s="18"/>
      <c r="R9" s="33"/>
      <c r="S9" s="18"/>
      <c r="T9" s="18"/>
    </row>
    <row r="10" spans="1:24" s="12" customFormat="1" ht="28.5" x14ac:dyDescent="0.25">
      <c r="A10" s="14" t="s">
        <v>121</v>
      </c>
      <c r="B10" s="14">
        <v>10</v>
      </c>
      <c r="C10" s="14">
        <v>-10</v>
      </c>
      <c r="I10" s="11" t="s">
        <v>176</v>
      </c>
      <c r="J10" s="20" t="s">
        <v>20</v>
      </c>
      <c r="P10" s="18"/>
      <c r="Q10" s="18"/>
      <c r="R10" s="33"/>
      <c r="S10" s="18"/>
      <c r="T10" s="18"/>
    </row>
    <row r="11" spans="1:24" s="12" customFormat="1" ht="15" x14ac:dyDescent="0.25">
      <c r="A11" s="14" t="s">
        <v>122</v>
      </c>
      <c r="B11" s="14">
        <v>11</v>
      </c>
      <c r="C11" s="14">
        <v>-11</v>
      </c>
      <c r="I11" s="11" t="s">
        <v>177</v>
      </c>
      <c r="J11" s="20" t="s">
        <v>21</v>
      </c>
      <c r="P11" s="18"/>
      <c r="Q11" s="18"/>
      <c r="R11" s="33"/>
      <c r="S11" s="18"/>
      <c r="T11" s="18"/>
    </row>
    <row r="12" spans="1:24" s="12" customFormat="1" ht="28.5" x14ac:dyDescent="0.25">
      <c r="A12" s="14" t="s">
        <v>123</v>
      </c>
      <c r="B12" s="14">
        <v>12</v>
      </c>
      <c r="C12" s="14">
        <v>-12</v>
      </c>
      <c r="I12" s="11" t="s">
        <v>178</v>
      </c>
      <c r="J12" s="20" t="s">
        <v>22</v>
      </c>
      <c r="P12" s="18"/>
      <c r="Q12" s="18"/>
      <c r="R12" s="33"/>
      <c r="S12" s="18"/>
      <c r="T12" s="18"/>
    </row>
    <row r="13" spans="1:24" s="12" customFormat="1" ht="15" x14ac:dyDescent="0.25">
      <c r="A13" s="14" t="s">
        <v>124</v>
      </c>
      <c r="B13" s="14">
        <v>13</v>
      </c>
      <c r="C13" s="14">
        <v>-13</v>
      </c>
      <c r="I13" s="11" t="s">
        <v>179</v>
      </c>
      <c r="J13" s="20" t="s">
        <v>23</v>
      </c>
      <c r="P13" s="18"/>
      <c r="Q13" s="18"/>
      <c r="R13" s="33"/>
      <c r="S13" s="18"/>
      <c r="T13" s="18"/>
    </row>
    <row r="14" spans="1:24" s="12" customFormat="1" ht="15" x14ac:dyDescent="0.25">
      <c r="A14" s="14" t="s">
        <v>125</v>
      </c>
      <c r="B14" s="14">
        <v>14</v>
      </c>
      <c r="C14" s="14">
        <v>-14</v>
      </c>
      <c r="J14" s="20" t="s">
        <v>24</v>
      </c>
      <c r="P14" s="18"/>
      <c r="Q14" s="18"/>
      <c r="R14" s="33"/>
      <c r="S14" s="18"/>
      <c r="T14" s="29"/>
      <c r="U14" s="30"/>
      <c r="V14" s="30"/>
      <c r="W14" s="30"/>
      <c r="X14" s="30"/>
    </row>
    <row r="15" spans="1:24" s="12" customFormat="1" ht="15" x14ac:dyDescent="0.25">
      <c r="A15" s="14" t="s">
        <v>126</v>
      </c>
      <c r="B15" s="14">
        <v>15</v>
      </c>
      <c r="C15" s="14">
        <v>-15</v>
      </c>
      <c r="J15" s="20" t="s">
        <v>25</v>
      </c>
      <c r="P15" s="18"/>
      <c r="Q15" s="18"/>
      <c r="R15" s="33"/>
      <c r="S15" s="18"/>
      <c r="T15" s="29"/>
      <c r="U15" s="30"/>
      <c r="V15" s="30"/>
      <c r="W15" s="30"/>
      <c r="X15" s="30"/>
    </row>
    <row r="16" spans="1:24" s="12" customFormat="1" ht="15" x14ac:dyDescent="0.25">
      <c r="A16" s="14" t="s">
        <v>127</v>
      </c>
      <c r="B16" s="14">
        <v>16</v>
      </c>
      <c r="C16" s="14">
        <v>-16</v>
      </c>
      <c r="J16" s="20" t="s">
        <v>26</v>
      </c>
      <c r="P16" s="18"/>
      <c r="Q16" s="18"/>
      <c r="R16" s="33"/>
      <c r="S16" s="18"/>
      <c r="T16" s="29"/>
      <c r="U16" s="30"/>
      <c r="V16" s="30"/>
      <c r="W16" s="30"/>
      <c r="X16" s="30"/>
    </row>
    <row r="17" spans="1:24" s="12" customFormat="1" ht="15" x14ac:dyDescent="0.25">
      <c r="A17" s="14" t="s">
        <v>128</v>
      </c>
      <c r="B17" s="14">
        <v>17</v>
      </c>
      <c r="C17" s="14">
        <v>-17</v>
      </c>
      <c r="J17" s="20" t="s">
        <v>27</v>
      </c>
      <c r="P17" s="18"/>
      <c r="Q17" s="18"/>
      <c r="R17" s="33"/>
      <c r="S17" s="18"/>
      <c r="T17" s="29"/>
      <c r="U17" s="30"/>
      <c r="V17" s="30"/>
      <c r="W17" s="30"/>
      <c r="X17" s="30"/>
    </row>
    <row r="18" spans="1:24" s="12" customFormat="1" ht="15" x14ac:dyDescent="0.25">
      <c r="A18" s="14" t="s">
        <v>129</v>
      </c>
      <c r="B18" s="14">
        <v>18</v>
      </c>
      <c r="C18" s="14">
        <v>-18</v>
      </c>
      <c r="J18" s="20" t="s">
        <v>5</v>
      </c>
      <c r="P18" s="18"/>
      <c r="Q18" s="18"/>
      <c r="R18" s="33"/>
      <c r="S18" s="18"/>
      <c r="T18" s="29"/>
      <c r="U18" s="30"/>
      <c r="V18" s="30"/>
      <c r="W18" s="30"/>
      <c r="X18" s="30"/>
    </row>
    <row r="19" spans="1:24" s="12" customFormat="1" ht="15" x14ac:dyDescent="0.25">
      <c r="A19" s="14" t="s">
        <v>130</v>
      </c>
      <c r="B19" s="14">
        <v>19</v>
      </c>
      <c r="C19" s="14">
        <v>-19</v>
      </c>
      <c r="J19" s="20" t="s">
        <v>9</v>
      </c>
      <c r="P19" s="18"/>
      <c r="Q19" s="18"/>
      <c r="R19" s="33"/>
      <c r="S19" s="18"/>
      <c r="T19" s="29"/>
      <c r="U19" s="30"/>
      <c r="V19" s="30"/>
      <c r="W19" s="30"/>
      <c r="X19" s="30"/>
    </row>
    <row r="20" spans="1:24" s="12" customFormat="1" ht="15" x14ac:dyDescent="0.25">
      <c r="A20" s="14" t="s">
        <v>131</v>
      </c>
      <c r="B20" s="14">
        <v>20</v>
      </c>
      <c r="C20" s="14">
        <v>-20</v>
      </c>
      <c r="J20" s="20" t="s">
        <v>132</v>
      </c>
      <c r="P20" s="18"/>
      <c r="Q20" s="18"/>
      <c r="R20" s="33"/>
      <c r="S20" s="18"/>
      <c r="T20" s="18"/>
    </row>
    <row r="21" spans="1:24" s="12" customFormat="1" ht="15" x14ac:dyDescent="0.25">
      <c r="A21" s="14" t="s">
        <v>133</v>
      </c>
      <c r="B21" s="14">
        <v>21</v>
      </c>
      <c r="C21" s="14">
        <v>-21</v>
      </c>
      <c r="J21" s="20" t="s">
        <v>29</v>
      </c>
      <c r="P21" s="18"/>
      <c r="Q21" s="18"/>
      <c r="R21" s="33"/>
      <c r="S21" s="18"/>
      <c r="T21" s="18"/>
    </row>
    <row r="22" spans="1:24" s="12" customFormat="1" ht="15" x14ac:dyDescent="0.25">
      <c r="A22" s="14" t="s">
        <v>134</v>
      </c>
      <c r="B22" s="14">
        <v>22</v>
      </c>
      <c r="C22" s="14">
        <v>-22</v>
      </c>
      <c r="J22" s="20" t="s">
        <v>30</v>
      </c>
      <c r="P22" s="18"/>
      <c r="Q22" s="18"/>
      <c r="R22" s="33"/>
      <c r="S22" s="18"/>
      <c r="T22" s="18"/>
    </row>
    <row r="23" spans="1:24" s="12" customFormat="1" ht="15" x14ac:dyDescent="0.25">
      <c r="A23" s="14" t="s">
        <v>135</v>
      </c>
      <c r="B23" s="14">
        <v>23</v>
      </c>
      <c r="C23" s="14">
        <v>-23</v>
      </c>
      <c r="J23" s="20" t="s">
        <v>136</v>
      </c>
      <c r="P23" s="18"/>
      <c r="Q23" s="18"/>
      <c r="R23" s="33"/>
      <c r="S23" s="18"/>
      <c r="T23" s="18"/>
    </row>
    <row r="24" spans="1:24" s="12" customFormat="1" ht="15" x14ac:dyDescent="0.25">
      <c r="A24" s="14" t="s">
        <v>137</v>
      </c>
      <c r="B24" s="14">
        <v>24</v>
      </c>
      <c r="C24" s="14">
        <v>-24</v>
      </c>
      <c r="O24" s="18"/>
      <c r="P24" s="18"/>
      <c r="Q24" s="18"/>
      <c r="R24" s="34"/>
    </row>
    <row r="25" spans="1:24" s="12" customFormat="1" ht="15" x14ac:dyDescent="0.25">
      <c r="A25" s="14" t="s">
        <v>138</v>
      </c>
      <c r="B25" s="14">
        <v>25</v>
      </c>
      <c r="C25" s="14">
        <v>-25</v>
      </c>
      <c r="O25" s="18"/>
      <c r="P25" s="18"/>
      <c r="Q25" s="18"/>
      <c r="R25" s="34"/>
    </row>
    <row r="26" spans="1:24" s="12" customFormat="1" ht="15" x14ac:dyDescent="0.25">
      <c r="A26" s="14" t="s">
        <v>139</v>
      </c>
      <c r="B26" s="14">
        <v>0</v>
      </c>
      <c r="C26" s="14">
        <v>0</v>
      </c>
      <c r="O26" s="18"/>
      <c r="P26" s="18"/>
      <c r="Q26" s="18"/>
      <c r="R26" s="34"/>
    </row>
    <row r="27" spans="1:24" s="12" customFormat="1" ht="15" x14ac:dyDescent="0.25">
      <c r="A27" s="14" t="s">
        <v>140</v>
      </c>
      <c r="B27" s="14">
        <v>0</v>
      </c>
      <c r="C27" s="14">
        <v>0</v>
      </c>
      <c r="G27" s="21"/>
      <c r="O27" s="18"/>
      <c r="P27" s="18"/>
      <c r="Q27" s="18"/>
      <c r="R27" s="34"/>
    </row>
    <row r="28" spans="1:24" s="12" customFormat="1" ht="15" x14ac:dyDescent="0.25">
      <c r="A28" s="14" t="s">
        <v>141</v>
      </c>
      <c r="B28" s="14">
        <v>0</v>
      </c>
      <c r="C28" s="14">
        <v>0</v>
      </c>
      <c r="O28" s="18"/>
      <c r="P28" s="18"/>
      <c r="Q28" s="18"/>
      <c r="R28" s="34"/>
    </row>
    <row r="29" spans="1:24" s="12" customFormat="1" ht="15" x14ac:dyDescent="0.25">
      <c r="A29" s="14" t="s">
        <v>142</v>
      </c>
      <c r="B29" s="14">
        <v>0</v>
      </c>
      <c r="C29" s="14">
        <v>0</v>
      </c>
      <c r="O29" s="18"/>
      <c r="P29" s="18"/>
      <c r="Q29" s="18"/>
      <c r="R29" s="34"/>
    </row>
    <row r="30" spans="1:24" s="12" customFormat="1" ht="15" x14ac:dyDescent="0.25">
      <c r="A30" s="14" t="s">
        <v>143</v>
      </c>
      <c r="B30" s="14">
        <v>0</v>
      </c>
      <c r="C30" s="14">
        <v>0</v>
      </c>
      <c r="O30" s="18"/>
      <c r="P30" s="18"/>
      <c r="Q30" s="18"/>
      <c r="R30" s="34"/>
    </row>
    <row r="31" spans="1:24" s="12" customFormat="1" ht="15" x14ac:dyDescent="0.25">
      <c r="A31" s="14" t="s">
        <v>144</v>
      </c>
      <c r="B31" s="14">
        <v>0</v>
      </c>
      <c r="C31" s="14">
        <v>0</v>
      </c>
      <c r="O31" s="18"/>
      <c r="P31" s="18"/>
      <c r="Q31" s="18"/>
      <c r="R31" s="34"/>
    </row>
    <row r="32" spans="1:24" s="12" customFormat="1" ht="15" x14ac:dyDescent="0.25">
      <c r="A32" s="14" t="s">
        <v>145</v>
      </c>
      <c r="B32" s="14">
        <v>0</v>
      </c>
      <c r="C32" s="14">
        <v>0</v>
      </c>
      <c r="O32" s="18"/>
      <c r="P32" s="18"/>
      <c r="Q32" s="18"/>
      <c r="R32" s="34"/>
    </row>
    <row r="33" spans="1:18" s="12" customFormat="1" ht="15" x14ac:dyDescent="0.25">
      <c r="A33" s="14" t="s">
        <v>146</v>
      </c>
      <c r="B33" s="14">
        <v>0</v>
      </c>
      <c r="C33" s="14">
        <v>0</v>
      </c>
      <c r="O33" s="18"/>
      <c r="P33" s="18"/>
      <c r="Q33" s="18"/>
      <c r="R33" s="34"/>
    </row>
    <row r="34" spans="1:18" s="12" customFormat="1" ht="15" x14ac:dyDescent="0.25">
      <c r="A34" s="14" t="s">
        <v>147</v>
      </c>
      <c r="B34" s="14">
        <v>0</v>
      </c>
      <c r="C34" s="14">
        <v>0</v>
      </c>
      <c r="O34" s="18"/>
      <c r="P34" s="18"/>
      <c r="Q34" s="18"/>
      <c r="R34" s="34"/>
    </row>
    <row r="35" spans="1:18" s="12" customFormat="1" ht="15" x14ac:dyDescent="0.25">
      <c r="A35" s="14" t="s">
        <v>148</v>
      </c>
      <c r="B35" s="14">
        <v>0</v>
      </c>
      <c r="C35" s="14">
        <v>0</v>
      </c>
      <c r="O35" s="18"/>
      <c r="P35" s="18"/>
      <c r="Q35" s="18"/>
      <c r="R35" s="3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Q23"/>
  <sheetViews>
    <sheetView workbookViewId="0">
      <selection activeCell="Y25" sqref="Y25"/>
    </sheetView>
  </sheetViews>
  <sheetFormatPr defaultRowHeight="15" x14ac:dyDescent="0.25"/>
  <cols>
    <col min="2" max="8" width="0" hidden="1" customWidth="1"/>
    <col min="9" max="9" width="21.7109375" hidden="1" customWidth="1"/>
    <col min="10" max="17" width="0" hidden="1" customWidth="1"/>
  </cols>
  <sheetData>
    <row r="2" spans="2:17" x14ac:dyDescent="0.25">
      <c r="B2" t="s">
        <v>10</v>
      </c>
      <c r="F2" t="s">
        <v>43</v>
      </c>
      <c r="I2" s="1" t="s">
        <v>12</v>
      </c>
      <c r="K2" s="1" t="s">
        <v>32</v>
      </c>
    </row>
    <row r="3" spans="2:17" x14ac:dyDescent="0.25">
      <c r="B3" t="s">
        <v>11</v>
      </c>
      <c r="F3" t="s">
        <v>44</v>
      </c>
      <c r="I3" s="1" t="s">
        <v>13</v>
      </c>
      <c r="K3" s="1" t="s">
        <v>33</v>
      </c>
      <c r="Q3">
        <f>1</f>
        <v>1</v>
      </c>
    </row>
    <row r="4" spans="2:17" x14ac:dyDescent="0.25">
      <c r="F4" t="s">
        <v>45</v>
      </c>
      <c r="I4" s="1" t="s">
        <v>14</v>
      </c>
      <c r="K4" s="1" t="s">
        <v>34</v>
      </c>
      <c r="Q4">
        <f>8</f>
        <v>8</v>
      </c>
    </row>
    <row r="5" spans="2:17" x14ac:dyDescent="0.25">
      <c r="F5" t="s">
        <v>46</v>
      </c>
      <c r="I5" s="1" t="s">
        <v>15</v>
      </c>
      <c r="K5" s="1" t="s">
        <v>35</v>
      </c>
      <c r="Q5">
        <f>9</f>
        <v>9</v>
      </c>
    </row>
    <row r="6" spans="2:17" x14ac:dyDescent="0.25">
      <c r="I6" s="1" t="s">
        <v>16</v>
      </c>
      <c r="K6" s="1" t="s">
        <v>36</v>
      </c>
      <c r="Q6">
        <f>18</f>
        <v>18</v>
      </c>
    </row>
    <row r="7" spans="2:17" x14ac:dyDescent="0.25">
      <c r="I7" s="1" t="s">
        <v>17</v>
      </c>
      <c r="K7" s="1" t="s">
        <v>37</v>
      </c>
      <c r="Q7">
        <f>19</f>
        <v>19</v>
      </c>
    </row>
    <row r="8" spans="2:17" x14ac:dyDescent="0.25">
      <c r="I8" s="1" t="s">
        <v>18</v>
      </c>
      <c r="K8" s="1" t="s">
        <v>38</v>
      </c>
      <c r="Q8">
        <f>26</f>
        <v>26</v>
      </c>
    </row>
    <row r="9" spans="2:17" x14ac:dyDescent="0.25">
      <c r="I9" s="1" t="s">
        <v>19</v>
      </c>
      <c r="K9" s="1" t="s">
        <v>39</v>
      </c>
    </row>
    <row r="10" spans="2:17" x14ac:dyDescent="0.25">
      <c r="F10" t="s">
        <v>0</v>
      </c>
      <c r="I10" s="1" t="s">
        <v>20</v>
      </c>
      <c r="K10" s="1" t="s">
        <v>40</v>
      </c>
    </row>
    <row r="11" spans="2:17" x14ac:dyDescent="0.25">
      <c r="F11" t="s">
        <v>47</v>
      </c>
      <c r="I11" s="1" t="s">
        <v>21</v>
      </c>
      <c r="K11" s="1" t="s">
        <v>41</v>
      </c>
    </row>
    <row r="12" spans="2:17" x14ac:dyDescent="0.25">
      <c r="F12" t="s">
        <v>48</v>
      </c>
      <c r="I12" s="1" t="s">
        <v>22</v>
      </c>
      <c r="K12" s="1" t="s">
        <v>42</v>
      </c>
    </row>
    <row r="13" spans="2:17" x14ac:dyDescent="0.25">
      <c r="F13" t="s">
        <v>49</v>
      </c>
      <c r="I13" s="1" t="s">
        <v>23</v>
      </c>
    </row>
    <row r="14" spans="2:17" x14ac:dyDescent="0.25">
      <c r="F14" t="s">
        <v>50</v>
      </c>
      <c r="I14" s="1" t="s">
        <v>24</v>
      </c>
      <c r="K14" s="1" t="s">
        <v>2</v>
      </c>
      <c r="L14" t="s">
        <v>57</v>
      </c>
    </row>
    <row r="15" spans="2:17" x14ac:dyDescent="0.25">
      <c r="F15" t="s">
        <v>51</v>
      </c>
      <c r="I15" s="1" t="s">
        <v>25</v>
      </c>
      <c r="K15" s="1" t="s">
        <v>56</v>
      </c>
    </row>
    <row r="16" spans="2:17" x14ac:dyDescent="0.25">
      <c r="I16" s="1" t="s">
        <v>26</v>
      </c>
      <c r="K16" s="1" t="s">
        <v>52</v>
      </c>
    </row>
    <row r="17" spans="9:11" x14ac:dyDescent="0.25">
      <c r="I17" s="1" t="s">
        <v>27</v>
      </c>
      <c r="K17" s="1" t="s">
        <v>53</v>
      </c>
    </row>
    <row r="18" spans="9:11" x14ac:dyDescent="0.25">
      <c r="I18" s="1" t="s">
        <v>5</v>
      </c>
      <c r="K18" s="1" t="s">
        <v>54</v>
      </c>
    </row>
    <row r="19" spans="9:11" x14ac:dyDescent="0.25">
      <c r="I19" s="1" t="s">
        <v>9</v>
      </c>
      <c r="K19" s="1" t="s">
        <v>55</v>
      </c>
    </row>
    <row r="20" spans="9:11" x14ac:dyDescent="0.25">
      <c r="I20" s="1" t="s">
        <v>28</v>
      </c>
    </row>
    <row r="21" spans="9:11" x14ac:dyDescent="0.25">
      <c r="I21" s="1" t="s">
        <v>29</v>
      </c>
      <c r="K21" s="2" t="s">
        <v>58</v>
      </c>
    </row>
    <row r="22" spans="9:11" x14ac:dyDescent="0.25">
      <c r="I22" s="1" t="s">
        <v>30</v>
      </c>
      <c r="K22" s="2" t="s">
        <v>59</v>
      </c>
    </row>
    <row r="23" spans="9:11" x14ac:dyDescent="0.25">
      <c r="I23" s="1" t="s">
        <v>31</v>
      </c>
      <c r="K23" s="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Definition</vt:lpstr>
      <vt:lpstr>Project Risk Register</vt:lpstr>
      <vt:lpstr>Risk Rating Scheme, Risk Matrix</vt:lpstr>
      <vt:lpstr>Lookup Tables</vt:lpstr>
      <vt:lpstr>ADMIN</vt:lpstr>
      <vt:lpstr>Sheet2</vt:lpstr>
      <vt:lpstr>Risk_Status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keywords>ᅟ</cp:keywords>
  <cp:lastModifiedBy>عبدالله آل تميم Abdullah AlTamim</cp:lastModifiedBy>
  <cp:lastPrinted>2018-12-18T11:42:52Z</cp:lastPrinted>
  <dcterms:created xsi:type="dcterms:W3CDTF">2016-03-10T12:40:19Z</dcterms:created>
  <dcterms:modified xsi:type="dcterms:W3CDTF">2021-08-15T14:05:06Z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0c3e8052-8727-4685-b51e-9e8f1e016815</vt:lpwstr>
  </property>
  <property fmtid="{D5CDD505-2E9C-101B-9397-08002B2CF9AE}" pid="3" name="Classification">
    <vt:lpwstr>NotClassified</vt:lpwstr>
  </property>
  <property fmtid="{D5CDD505-2E9C-101B-9397-08002B2CF9AE}" pid="4" name="ShowVisibleMarkings">
    <vt:lpwstr>Y</vt:lpwstr>
  </property>
  <property fmtid="{D5CDD505-2E9C-101B-9397-08002B2CF9AE}" pid="5" name="DocMarkingOptions">
    <vt:lpwstr>F</vt:lpwstr>
  </property>
  <property fmtid="{D5CDD505-2E9C-101B-9397-08002B2CF9AE}" pid="6" name="FooterPosition">
    <vt:lpwstr>C</vt:lpwstr>
  </property>
</Properties>
</file>